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tabRatio="821" activeTab="10"/>
  </bookViews>
  <sheets>
    <sheet name="2_VSAFAS_2p" sheetId="1" r:id="rId1"/>
    <sheet name="3_VSAFAS_2p" sheetId="2" r:id="rId2"/>
    <sheet name="4_VSAFAS_1p" sheetId="3" r:id="rId3"/>
    <sheet name="5_VSAFAS_2p" sheetId="4" r:id="rId4"/>
    <sheet name="6_VSAFAS_4p " sheetId="5" r:id="rId5"/>
    <sheet name="6_VSAFAS_6p" sheetId="6" r:id="rId6"/>
    <sheet name="8_VSAFAS_1p" sheetId="7" r:id="rId7"/>
    <sheet name="10_VSAFAS_2p" sheetId="8" r:id="rId8"/>
    <sheet name="12_VSAFAS_1p" sheetId="9" r:id="rId9"/>
    <sheet name="13 VSAFAS 1p" sheetId="10" r:id="rId10"/>
    <sheet name="17_VSAFAS_7p" sheetId="11" r:id="rId11"/>
    <sheet name="17_VSAFAS_8p" sheetId="12" r:id="rId12"/>
    <sheet name="17_VSAFAS_12p" sheetId="13" r:id="rId13"/>
    <sheet name="17_VSAFAS_13p" sheetId="14" r:id="rId14"/>
    <sheet name="20_VSAFAS_4p" sheetId="15" r:id="rId15"/>
    <sheet name="20_VSAFAS_5p" sheetId="16" r:id="rId16"/>
    <sheet name="25_VSAFAS_P" sheetId="17" r:id="rId17"/>
    <sheet name="Sheet1" sheetId="18" r:id="rId18"/>
  </sheets>
  <externalReferences>
    <externalReference r:id="rId21"/>
    <externalReference r:id="rId22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7">'10_VSAFAS_2p'!$A$1:$E$23</definedName>
    <definedName name="_xlnm.Print_Area" localSheetId="8">'12_VSAFAS_1p'!$A$1:$R$57</definedName>
    <definedName name="_xlnm.Print_Area" localSheetId="9">'13 VSAFAS 1p'!$A$1:$N$44</definedName>
    <definedName name="_xlnm.Print_Area" localSheetId="12">'17_VSAFAS_12p'!$A$1:$I$24</definedName>
    <definedName name="_xlnm.Print_Area" localSheetId="13">'17_VSAFAS_13p'!$A$1:$D$19</definedName>
    <definedName name="_xlnm.Print_Area" localSheetId="10">'17_VSAFAS_7p'!$A$1:$I$32</definedName>
    <definedName name="_xlnm.Print_Area" localSheetId="11">'17_VSAFAS_8p'!$A$1:$G$39</definedName>
    <definedName name="_xlnm.Print_Area" localSheetId="0">'2_VSAFAS_2p'!$A$1:$G$102</definedName>
    <definedName name="_xlnm.Print_Area" localSheetId="14">'20_VSAFAS_4p'!$A$1:$M$28</definedName>
    <definedName name="_xlnm.Print_Area" localSheetId="15">'20_VSAFAS_5p'!$A$1:$H$20</definedName>
    <definedName name="_xlnm.Print_Area" localSheetId="1">'3_VSAFAS_2p'!$A$1:$I$66</definedName>
    <definedName name="_xlnm.Print_Area" localSheetId="2">'4_VSAFAS_1p'!$A$1:$J$43</definedName>
    <definedName name="_xlnm.Print_Area" localSheetId="3">'5_VSAFAS_2p'!$A$1:$L$86</definedName>
    <definedName name="_xlnm.Print_Area" localSheetId="4">'6_VSAFAS_4p '!$A$1:$E$23</definedName>
    <definedName name="_xlnm.Print_Area" localSheetId="5">'6_VSAFAS_6p'!$A$1:$E$23</definedName>
    <definedName name="_xlnm.Print_Area" localSheetId="6">'8_VSAFAS_1p'!$A$1:$J$37</definedName>
    <definedName name="_xlnm.Print_Titles" localSheetId="8">'12_VSAFAS_1p'!$9:$11</definedName>
    <definedName name="_xlnm.Print_Titles" localSheetId="9">'13 VSAFAS 1p'!$9:$11</definedName>
    <definedName name="_xlnm.Print_Titles" localSheetId="0">'2_VSAFAS_2p'!$19:$19</definedName>
    <definedName name="_xlnm.Print_Titles" localSheetId="14">'20_VSAFAS_4p'!$10:$12</definedName>
    <definedName name="_xlnm.Print_Titles" localSheetId="1">'3_VSAFAS_2p'!$20:$20</definedName>
    <definedName name="_xlnm.Print_Titles" localSheetId="3">'5_VSAFAS_2p'!$18:$21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<sst xmlns="http://schemas.openxmlformats.org/spreadsheetml/2006/main" count="1438" uniqueCount="721">
  <si>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</si>
  <si>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</si>
  <si>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litais arba tūkstančiais litų</t>
  </si>
  <si>
    <t>Pasta-bos Nr.</t>
  </si>
  <si>
    <t>Iš viso</t>
  </si>
  <si>
    <t>Mažu-mos dalis</t>
  </si>
  <si>
    <t>Kiti rezer-vai</t>
  </si>
  <si>
    <t>Sukauptas perviršis ar deficitas prieš nuosavybės metodo įtaką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</si>
  <si>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</si>
  <si>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</si>
  <si>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</si>
  <si>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</si>
  <si>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</si>
  <si>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</si>
  <si>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</si>
  <si>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</si>
  <si>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Kitos rezervų padidėjimo (sumažėjimo) sumos</t>
  </si>
  <si>
    <t xml:space="preserve"> __________________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</si>
  <si>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</si>
  <si>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</si>
  <si>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</si>
  <si>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</si>
  <si>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</si>
  <si>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</si>
  <si>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</si>
  <si>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</si>
  <si>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</si>
  <si>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</si>
  <si>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</si>
  <si>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</si>
  <si>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</si>
  <si>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</si>
  <si>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</si>
  <si>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</si>
  <si>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</si>
  <si>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</si>
  <si>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</si>
  <si>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</si>
  <si>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</si>
  <si>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</si>
  <si>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</si>
  <si>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</si>
  <si>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</si>
  <si>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</si>
  <si>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</si>
  <si>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</si>
  <si>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</si>
  <si>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</si>
  <si>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</si>
  <si>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</si>
  <si>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</si>
  <si>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</si>
  <si>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</si>
  <si>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</si>
  <si>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</si>
  <si>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</si>
  <si>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</si>
  <si>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</si>
  <si>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</si>
  <si>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</si>
  <si>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</si>
  <si>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</si>
  <si>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</si>
  <si>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</si>
  <si>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</si>
  <si>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</si>
  <si>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</si>
  <si>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</si>
  <si>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</si>
  <si>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</si>
  <si>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</si>
  <si>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</si>
  <si>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</si>
  <si>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</si>
  <si>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</si>
  <si>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</si>
  <si>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</si>
  <si>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</si>
  <si>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</si>
  <si>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</si>
  <si>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</si>
  <si>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</si>
  <si>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</si>
  <si>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</si>
  <si>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</si>
  <si>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</si>
  <si>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</si>
  <si>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</si>
  <si>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</si>
  <si>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</si>
  <si>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</si>
  <si>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</si>
  <si>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</si>
  <si>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</si>
  <si>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</si>
  <si>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</si>
  <si>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</si>
  <si>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</si>
  <si>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</si>
  <si>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</si>
  <si>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_____________________________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</si>
  <si>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</si>
  <si>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</si>
  <si>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</si>
  <si>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</si>
  <si>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</si>
  <si>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</si>
  <si>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</si>
  <si>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</si>
  <si>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</si>
  <si>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</si>
  <si>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</si>
  <si>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(vyriausiasis buhalteris (buhalteris), jeigu privaloma pagal teisės aktus) </t>
  </si>
  <si>
    <t xml:space="preserve">(viešojo sektoriaus subjekto vadovas arba jo įgaliotas administracijos </t>
  </si>
  <si>
    <t>vadovas)</t>
  </si>
  <si>
    <t>22.</t>
  </si>
  <si>
    <t>25.</t>
  </si>
  <si>
    <t>4.3.</t>
  </si>
  <si>
    <t>5=3+4</t>
  </si>
  <si>
    <t>Kitos</t>
  </si>
  <si>
    <t>Sunaudotų ir parduotų atsargų savikaina</t>
  </si>
  <si>
    <t>12-ojo VSAFAS „Ilgalaikis materialusis turtas“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</si>
  <si>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</si>
  <si>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</si>
  <si>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</si>
  <si>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</si>
  <si>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</si>
  <si>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</si>
  <si>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</si>
  <si>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</si>
  <si>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</si>
  <si>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</si>
  <si>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</si>
  <si>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</si>
  <si>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</si>
  <si>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</si>
  <si>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</si>
  <si>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</si>
  <si>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</si>
  <si>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</si>
  <si>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</si>
  <si>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</si>
  <si>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</si>
  <si>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</si>
  <si>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</si>
  <si>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</si>
  <si>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</si>
  <si>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</si>
  <si>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</si>
  <si>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</si>
  <si>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 xml:space="preserve">Tikroji vertė ataskaitinio laikotarpio pradžioje </t>
  </si>
  <si>
    <t>Neatlygintinai gauto turto iš kito subjekto sukauptos tikrosios vertės pokytis</t>
  </si>
  <si>
    <t>Tikrosios vertės pasikeitimo per ataskaitinį laikotarpį suma (+/-)</t>
  </si>
  <si>
    <t>* - Pažymėti ataskaitos laukai nepildomi.</t>
  </si>
  <si>
    <t>**- Kito subjekto sukaupta turto nusidėvėjimo arba nuvertėjimo suma iki perdavimo.</t>
  </si>
  <si>
    <t>1.4.</t>
  </si>
  <si>
    <t>1.5.</t>
  </si>
  <si>
    <t>1.6.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</si>
  <si>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</si>
  <si>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</si>
  <si>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</si>
  <si>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</si>
  <si>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</si>
  <si>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</si>
  <si>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</si>
  <si>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</si>
  <si>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</si>
  <si>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</si>
  <si>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</si>
  <si>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</si>
  <si>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</si>
  <si>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</si>
  <si>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</si>
  <si>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2.5.</t>
  </si>
  <si>
    <t>2013-03-14 Nr. 4</t>
  </si>
  <si>
    <t>17-ojo VSAFAS „Finansinis turtas ir finansiniai įsipareigojimai“</t>
  </si>
  <si>
    <t>Balansinė vertė ataskaitinio laikotarpio pradžioje</t>
  </si>
  <si>
    <t>Balansinė vertė ataskaitinio laikotarpio pabaigoje</t>
  </si>
  <si>
    <t>Per ataskaitinį laikotarpį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</si>
  <si>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</si>
  <si>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</si>
  <si>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</si>
  <si>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</si>
  <si>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</si>
  <si>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</si>
  <si>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</si>
  <si>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</si>
  <si>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</si>
  <si>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</si>
  <si>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</si>
  <si>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</si>
  <si>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</si>
  <si>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</si>
  <si>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</si>
  <si>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</si>
  <si>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</si>
  <si>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</si>
  <si>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</si>
  <si>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</si>
  <si>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</si>
  <si>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</si>
  <si>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</si>
  <si>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</si>
  <si>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</si>
  <si>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</si>
  <si>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</si>
  <si>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</si>
  <si>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</si>
  <si>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</si>
  <si>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</si>
  <si>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</si>
  <si>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</si>
  <si>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</si>
  <si>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</si>
  <si>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</si>
  <si>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</si>
  <si>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</si>
  <si>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</si>
  <si>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</si>
  <si>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</si>
  <si>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</si>
  <si>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</si>
  <si>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</si>
  <si>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</si>
  <si>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</si>
  <si>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</si>
  <si>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</si>
  <si>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</si>
  <si>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</si>
  <si>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</si>
  <si>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</si>
  <si>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</si>
  <si>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r>
      <t xml:space="preserve">2012 M. INFORMACIJA PAGAL VEIKLOS SEGMENTUS </t>
    </r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</si>
  <si>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</si>
  <si>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</si>
  <si>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</si>
  <si>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</si>
  <si>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</si>
  <si>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</si>
  <si>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</si>
  <si>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</si>
  <si>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</si>
  <si>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</si>
  <si>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</si>
  <si>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</si>
  <si>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</si>
  <si>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t>INFORMACIJA APIE ĮSIPAREIGOJIMŲ DALĮ (ĮSKAITANT FINANSINĖS NUOMOS (LIZINGO) ĮSIPAREIGOJIMUS) NACIONALINE IR UŽSIENIO VALIUTOMIS</t>
  </si>
  <si>
    <t>Įsipareigojimų dalis valiuta</t>
  </si>
  <si>
    <t>Nacionaline  </t>
  </si>
  <si>
    <t>Eurais </t>
  </si>
  <si>
    <t>JAV doleriais </t>
  </si>
  <si>
    <t>Kitomis  </t>
  </si>
  <si>
    <t>Iš viso </t>
  </si>
  <si>
    <r>
      <t>INFORMACIJA APIE PER VIENUS METUS GAUTINAS SUMAS</t>
    </r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</si>
  <si>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</si>
  <si>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</si>
  <si>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</si>
  <si>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</si>
  <si>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</si>
  <si>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</si>
  <si>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</si>
  <si>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</si>
  <si>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</si>
  <si>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</si>
  <si>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</si>
  <si>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</si>
  <si>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</si>
  <si>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</si>
  <si>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</si>
  <si>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</si>
  <si>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</si>
  <si>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PAGAL 2012 M.GRUODŽIO 31 D. DUOMENIS</t>
  </si>
  <si>
    <t>Likutis 2012 m. gruodžio 31 d.</t>
  </si>
  <si>
    <t>Likutis 2011 m. gruodžio 31 d.</t>
  </si>
  <si>
    <t>Likutis 2010 m. gruodžio 31 d.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</si>
  <si>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</si>
  <si>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</si>
  <si>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</si>
  <si>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</si>
  <si>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</si>
  <si>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</si>
  <si>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</si>
  <si>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</si>
  <si>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</si>
  <si>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</si>
  <si>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</si>
  <si>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</si>
  <si>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</si>
  <si>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</si>
  <si>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</si>
  <si>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</si>
  <si>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</si>
  <si>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</si>
  <si>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  25-ojo VSAFAS „Segmentai“</t>
  </si>
  <si>
    <t xml:space="preserve">   priedas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</si>
  <si>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</si>
  <si>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</si>
  <si>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</si>
  <si>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</si>
  <si>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</si>
  <si>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</si>
  <si>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</si>
  <si>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</si>
  <si>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</si>
  <si>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</si>
  <si>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</si>
  <si>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</si>
  <si>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</si>
  <si>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</si>
  <si>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</si>
  <si>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</si>
  <si>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</si>
  <si>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</si>
  <si>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</si>
  <si>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</si>
  <si>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</si>
  <si>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</si>
  <si>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</si>
  <si>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</si>
  <si>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</si>
  <si>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</si>
  <si>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</si>
  <si>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</si>
  <si>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</si>
  <si>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</si>
  <si>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</si>
  <si>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</si>
  <si>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</si>
  <si>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</si>
  <si>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</si>
  <si>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</si>
  <si>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</si>
  <si>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</si>
  <si>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</si>
  <si>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</si>
  <si>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</si>
  <si>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</si>
  <si>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</si>
  <si>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2.6.</t>
  </si>
  <si>
    <t>3.3.</t>
  </si>
  <si>
    <t>3.4.</t>
  </si>
  <si>
    <t>3.5.</t>
  </si>
  <si>
    <t xml:space="preserve">                         8-ojo VSAFAS „Atsargos“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</si>
  <si>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</si>
  <si>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</si>
  <si>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</si>
  <si>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</si>
  <si>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</si>
  <si>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</si>
  <si>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</si>
  <si>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</si>
  <si>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</si>
  <si>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</si>
  <si>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</si>
  <si>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</si>
  <si>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</si>
  <si>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</si>
  <si>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</si>
  <si>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</si>
  <si>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</si>
  <si>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</si>
  <si>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</si>
  <si>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</si>
  <si>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</si>
  <si>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</si>
  <si>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</si>
  <si>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</si>
  <si>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</si>
  <si>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_______________________________</t>
  </si>
  <si>
    <t>*Reikšmingos sumos turi būti detalizuojamos aiškinamojo rašto tekste.</t>
  </si>
  <si>
    <t>Eil.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</si>
  <si>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</si>
  <si>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</si>
  <si>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</si>
  <si>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</si>
  <si>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</si>
  <si>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</si>
  <si>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</si>
  <si>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</si>
  <si>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</si>
  <si>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</si>
  <si>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</si>
  <si>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</si>
  <si>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</si>
  <si>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</si>
  <si>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</si>
  <si>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</si>
  <si>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</si>
  <si>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</si>
  <si>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</si>
  <si>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</si>
  <si>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</si>
  <si>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</si>
  <si>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</si>
  <si>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26.</t>
  </si>
  <si>
    <t>(viešojo sektoriaus subjekto arba viešojo sektoriaus subjektų grupės pavadinimas)</t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</si>
  <si>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</si>
  <si>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</si>
  <si>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</si>
  <si>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</si>
  <si>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</si>
  <si>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</si>
  <si>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</si>
  <si>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</si>
  <si>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</si>
  <si>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</si>
  <si>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</si>
  <si>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</si>
  <si>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</si>
  <si>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</si>
  <si>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</si>
  <si>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</si>
  <si>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</si>
  <si>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</si>
  <si>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</si>
  <si>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</si>
  <si>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</si>
  <si>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</si>
  <si>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</si>
  <si>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</si>
  <si>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</si>
  <si>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</si>
  <si>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</si>
  <si>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</si>
  <si>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</si>
  <si>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</si>
  <si>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</si>
  <si>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</si>
  <si>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</si>
  <si>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</si>
  <si>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</si>
  <si>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</si>
  <si>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</si>
  <si>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</si>
  <si>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</si>
  <si>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</si>
  <si>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</si>
  <si>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</si>
  <si>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</si>
  <si>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</si>
  <si>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</si>
  <si>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</si>
  <si>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</si>
  <si>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</si>
  <si>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</si>
  <si>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</si>
  <si>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</si>
  <si>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</si>
  <si>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</si>
  <si>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</si>
  <si>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</si>
  <si>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</si>
  <si>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</si>
  <si>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</si>
  <si>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</si>
  <si>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</si>
  <si>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</si>
  <si>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</si>
  <si>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</si>
  <si>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</si>
  <si>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</si>
  <si>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</si>
  <si>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</si>
  <si>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</si>
  <si>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</si>
  <si>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</si>
  <si>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</si>
  <si>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</si>
  <si>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</si>
  <si>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</si>
  <si>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</si>
  <si>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</si>
  <si>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</si>
  <si>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</si>
  <si>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</si>
  <si>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</si>
  <si>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</si>
  <si>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</si>
  <si>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</si>
  <si>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</si>
  <si>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</si>
  <si>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</si>
  <si>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</si>
  <si>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</si>
  <si>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</si>
  <si>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</si>
  <si>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</si>
  <si>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</si>
  <si>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</si>
  <si>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</si>
  <si>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</si>
  <si>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</si>
  <si>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</si>
  <si>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</si>
  <si>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</si>
  <si>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</si>
  <si>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</si>
  <si>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</si>
  <si>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</si>
  <si>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</si>
  <si>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</si>
  <si>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</si>
  <si>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</si>
  <si>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</si>
  <si>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</si>
  <si>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</si>
  <si>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</si>
  <si>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</si>
  <si>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</si>
  <si>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</si>
  <si>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</si>
  <si>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</si>
  <si>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</si>
  <si>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</si>
  <si>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</si>
  <si>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</si>
  <si>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</si>
  <si>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</si>
  <si>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I. 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</si>
  <si>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</si>
  <si>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</si>
  <si>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</si>
  <si>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</si>
  <si>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</si>
  <si>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</si>
  <si>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</si>
  <si>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</si>
  <si>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</si>
  <si>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</si>
  <si>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</si>
  <si>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</si>
  <si>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</si>
  <si>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</si>
  <si>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</si>
  <si>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</si>
  <si>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</si>
  <si>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</si>
  <si>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</si>
  <si>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</si>
  <si>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</si>
  <si>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</si>
  <si>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</si>
  <si>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</si>
  <si>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</si>
  <si>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</si>
  <si>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</si>
  <si>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</si>
  <si>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</si>
  <si>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</si>
  <si>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</si>
  <si>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</si>
  <si>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</si>
  <si>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</si>
  <si>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</si>
  <si>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</si>
  <si>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</si>
  <si>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</si>
  <si>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</si>
  <si>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</si>
  <si>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</si>
  <si>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</si>
  <si>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</si>
  <si>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</si>
  <si>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</si>
  <si>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</si>
  <si>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</si>
  <si>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</si>
  <si>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</si>
  <si>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</si>
  <si>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</si>
  <si>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</si>
  <si>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</si>
  <si>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</si>
  <si>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</si>
  <si>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</si>
  <si>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</si>
  <si>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</si>
  <si>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</si>
  <si>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</si>
  <si>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</si>
  <si>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</si>
  <si>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</si>
  <si>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</si>
  <si>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</si>
  <si>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</si>
  <si>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</si>
  <si>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</si>
  <si>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</si>
  <si>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</si>
  <si>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</si>
  <si>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(teisės aktais įpareigoto pasirašyti asmens pareigų pavadinimas)</t>
  </si>
  <si>
    <t>P2</t>
  </si>
  <si>
    <t>P4</t>
  </si>
  <si>
    <t>P5</t>
  </si>
  <si>
    <t>P7</t>
  </si>
  <si>
    <t>P9</t>
  </si>
  <si>
    <t>Įsigijimo ar pasigaminimo savikainos kiti pokyčiai</t>
  </si>
  <si>
    <t>Įsigijo ar pasigaminimo savikainos kiti pokyčiai</t>
  </si>
  <si>
    <t>Įsigijimo ar pasigaminimo savikaina ataskaitinio laikotarpio pabaigoje (1+2-3+/-4+5)</t>
  </si>
  <si>
    <t>Sukaupta parduoto, perduoto ir nurašyto turto nusidėvėjimo suma (10.1+10.2+10.3)</t>
  </si>
  <si>
    <t>Sukauptos nusidėvėjimo sumos kiti pokyčiai</t>
  </si>
  <si>
    <t>Sukaupta nusidėvėjimo suma ataskaitinio laikotarpio pabaigoje (7+8+9-10+/-11+12)</t>
  </si>
  <si>
    <t>Sukaupta parduoto, perduoto ir nurašyto turto nuvertėjimo suma (18.1+18.2+18.3)</t>
  </si>
  <si>
    <t>18.1.</t>
  </si>
  <si>
    <t>18.2.</t>
  </si>
  <si>
    <t>18.3.</t>
  </si>
  <si>
    <t>Nuvertėjimo sumos kiti pokyčiai</t>
  </si>
  <si>
    <t xml:space="preserve">Nuvertėjimo suma ataskaitinio laikotarpio pabaigoje (14+15+16-17-18+/-19+20) </t>
  </si>
  <si>
    <t>Parduoto, perduoto ir nurašyto turto tikrosios vertės suma (25.1+25.2+25.3)</t>
  </si>
  <si>
    <t>25.1.</t>
  </si>
  <si>
    <t>25.2.</t>
  </si>
  <si>
    <t>25.3.</t>
  </si>
  <si>
    <t>27.</t>
  </si>
  <si>
    <t>Tikrosios vertės kiti pokyčiai</t>
  </si>
  <si>
    <t>28.</t>
  </si>
  <si>
    <t>Tikroji vertė ataskaitinio laikotarpio pabaigoje (22+23+/-24+/-25+/-26+27)</t>
  </si>
  <si>
    <t>Ilgalaikio materialiojo turto likutinė vertė ataskaitinio laikotarpio pabaigoje (6-13-21-28)</t>
  </si>
  <si>
    <t>Ilgalaikio materialiojo turto likutinė vertė ataskaitinio laikotarpio pradžioje (1-7-14+22)</t>
  </si>
  <si>
    <t>29.</t>
  </si>
  <si>
    <t>30.</t>
  </si>
  <si>
    <t>TAURGĖS PAGALBOS MOKYTOJUI IR MOKINIUI CENTRAS</t>
  </si>
  <si>
    <t>1954550233, K.DONELAIČIO G. 21, TAURAGĖ</t>
  </si>
  <si>
    <t>Direktorė</t>
  </si>
  <si>
    <t>Vida Mejerienė</t>
  </si>
  <si>
    <t>Svetlana Dapkienė</t>
  </si>
  <si>
    <t>P8</t>
  </si>
  <si>
    <t>P11</t>
  </si>
  <si>
    <t>P13</t>
  </si>
  <si>
    <t>P23</t>
  </si>
  <si>
    <t>TAURAGĖS PAGALBOS MOKYTOJUI IR MOKINIUI CENTRAS</t>
  </si>
  <si>
    <t>195450233, K.DONELAIČIO G. 21, TAURAGFĖ</t>
  </si>
  <si>
    <t>2013-01-25 Nr.4</t>
  </si>
  <si>
    <t>P20</t>
  </si>
  <si>
    <t>P21</t>
  </si>
  <si>
    <t>P15</t>
  </si>
  <si>
    <t>P18</t>
  </si>
  <si>
    <t>P16</t>
  </si>
  <si>
    <t>P3</t>
  </si>
  <si>
    <t>P11,P13</t>
  </si>
  <si>
    <t>P4,P5,P7</t>
  </si>
  <si>
    <t>P17</t>
  </si>
  <si>
    <t>P19,P22</t>
  </si>
  <si>
    <t>195450233, K.DONELAIČIO G.21, TAURAGĖ</t>
  </si>
  <si>
    <t>2013-02-11 Nr. 1</t>
  </si>
  <si>
    <t>Vyriausioji buhalterė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</si>
  <si>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</si>
  <si>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</si>
  <si>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</si>
  <si>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</si>
  <si>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</si>
  <si>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</si>
  <si>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</si>
  <si>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</si>
  <si>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</si>
  <si>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</si>
  <si>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</si>
  <si>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</si>
  <si>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</si>
  <si>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</si>
  <si>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</si>
  <si>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</si>
  <si>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</si>
  <si>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10-ojo VSAFAS „Kitos pajamos“</t>
  </si>
  <si>
    <t>Ilgalaikio materialiojo, nematerialiojo ir biologinio turto pardavimo pelnas</t>
  </si>
  <si>
    <t>13-ojo VSAFAS „Nematerialusis turtas“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</si>
  <si>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</si>
  <si>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</si>
  <si>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</si>
  <si>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</si>
  <si>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</si>
  <si>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</si>
  <si>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</si>
  <si>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</si>
  <si>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Įsigijimo ar pasigaminimo savikaina ataskaitinio laikotarpio pabaigoje (1+2-3+/-4)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</si>
  <si>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</si>
  <si>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</si>
  <si>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</si>
  <si>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</si>
  <si>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9.1.</t>
  </si>
  <si>
    <t>9.2.</t>
  </si>
  <si>
    <t>9.3.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</si>
  <si>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</si>
  <si>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</si>
  <si>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</si>
  <si>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16.1.</t>
  </si>
  <si>
    <t>.</t>
  </si>
  <si>
    <t>16.2.</t>
  </si>
  <si>
    <t>16.3.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</si>
  <si>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</si>
  <si>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</si>
  <si>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</si>
  <si>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</si>
  <si>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</si>
  <si>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r>
      <t>(viešojo sektoriaus subjekto arba viešojo sektoriaus subjektų grupės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</si>
  <si>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</si>
  <si>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r>
      <t xml:space="preserve">Pateikimo valiuta ir tikslumas: litais </t>
    </r>
    <r>
      <rPr>
        <i/>
        <sz val="11"/>
        <color indexed="8"/>
        <rFont val="TimesNewRoman,Bold"/>
        <family val="0"/>
      </rPr>
      <t>arba tūkstančiais litų</t>
    </r>
  </si>
  <si>
    <t>(viešojo sektoriaus subjekto, parengusio pinigų srautų ataskaitą (konsoliduotąją pinigų srautų ataskaitą), kodas, adresas)</t>
  </si>
  <si>
    <t>Gautų paskolų grąžinimas</t>
  </si>
  <si>
    <t>Gautos finansavimo sumos ilgalaikiam ir biologiniam turtui įsigyti:</t>
  </si>
  <si>
    <t>Iš ES, užsienio valstybių ir tarptautinių  organizacijų</t>
  </si>
  <si>
    <t>patentai ir kitos licencijos (išskyrus nurodytus 4 stulpelyje)</t>
  </si>
  <si>
    <t>Per vienus metus gautinų sumų nuvertėjimas ataskaitinio laikotarpio pabaigoje</t>
  </si>
  <si>
    <t>Per vienus metus gautinų sumų balansinė vertė (1-2)</t>
  </si>
  <si>
    <t>** Nurodoma, kokios tai paslaugos, ir, jei suma reikšminga, ji detalizuojama aiškinamojo rašto tekste.</t>
  </si>
  <si>
    <r>
      <t>Įsigyta atsargų per ataskaitinį laikotarpį:</t>
    </r>
    <r>
      <rPr>
        <sz val="9"/>
        <color indexed="8"/>
        <rFont val="Times New (W1)"/>
        <family val="1"/>
      </rPr>
      <t xml:space="preserve"> </t>
    </r>
    <r>
      <rPr>
        <sz val="9"/>
        <color indexed="8"/>
        <rFont val="Times New (W1)"/>
        <family val="0"/>
      </rPr>
      <t>(2.1+2.2)</t>
    </r>
  </si>
  <si>
    <r>
      <t>Atsargų nuvertėjimas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</si>
  <si>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atkūrimo per ataskaitinį laikotarpį suma</t>
    </r>
  </si>
  <si>
    <t>Atsargų nuvertėjimas ataskaitinio laikotarpio pabaigoje (6+7+8-9-10+/-11)</t>
  </si>
  <si>
    <t>Atsargų balansinė vertė ataskaitinio laikotarpio pabaigoje (5-12)</t>
  </si>
  <si>
    <r>
      <t>Kitos finansinės ir investicinės veiklos pajamos</t>
    </r>
    <r>
      <rPr>
        <b/>
        <sz val="12"/>
        <color indexed="8"/>
        <rFont val="Times New Roman"/>
        <family val="1"/>
      </rPr>
      <t>*</t>
    </r>
  </si>
  <si>
    <t xml:space="preserve">        2 priedas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</si>
  <si>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</si>
  <si>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</si>
  <si>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</si>
  <si>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</si>
  <si>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</si>
  <si>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</si>
  <si>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</si>
  <si>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</si>
  <si>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r>
      <t>Kitas ilgalaikis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materialusis turtas</t>
    </r>
  </si>
  <si>
    <r>
      <t>Per vienus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metus gautinos sumos</t>
    </r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</si>
</sst>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  <numFmt numFmtId="184" formatCode="0.0000"/>
  </numFmts>
  <fonts count="1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Arial"/>
      <family val="0"/>
    </font>
    <font>
      <sz val="10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10"/>
      <name val="Helv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4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1"/>
      <name val="Arial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name val="Arial"/>
      <family val="0"/>
    </font>
    <font>
      <b/>
      <u val="single"/>
      <sz val="11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trike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TimesNewRoman,Bold"/>
      <family val="0"/>
    </font>
    <font>
      <sz val="11"/>
      <color indexed="8"/>
      <name val="Arial"/>
      <family val="0"/>
    </font>
    <font>
      <u val="single"/>
      <sz val="11"/>
      <color indexed="8"/>
      <name val="TimesNewRoman,Bold"/>
      <family val="0"/>
    </font>
    <font>
      <u val="single"/>
      <sz val="11"/>
      <color indexed="8"/>
      <name val="Arial"/>
      <family val="0"/>
    </font>
    <font>
      <b/>
      <sz val="11"/>
      <color indexed="8"/>
      <name val="TimesNewRoman,Bold"/>
      <family val="0"/>
    </font>
    <font>
      <b/>
      <sz val="11"/>
      <color indexed="8"/>
      <name val="Arial"/>
      <family val="0"/>
    </font>
    <font>
      <sz val="11"/>
      <color indexed="8"/>
      <name val="Times New Roman"/>
      <family val="1"/>
    </font>
    <font>
      <i/>
      <sz val="11"/>
      <color indexed="8"/>
      <name val="TimesNewRoman,Bold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TimesNewRoman,Bold"/>
      <family val="0"/>
    </font>
    <font>
      <sz val="10"/>
      <color indexed="8"/>
      <name val="TimesNewRoman,Bold"/>
      <family val="0"/>
    </font>
    <font>
      <b/>
      <sz val="12"/>
      <color indexed="8"/>
      <name val="TimesNewRoman,Bold"/>
      <family val="0"/>
    </font>
    <font>
      <sz val="12"/>
      <color indexed="8"/>
      <name val="TimesNewRoman,Bold"/>
      <family val="0"/>
    </font>
    <font>
      <b/>
      <strike/>
      <sz val="10"/>
      <color indexed="8"/>
      <name val="Times New Roman"/>
      <family val="1"/>
    </font>
    <font>
      <b/>
      <u val="single"/>
      <sz val="11"/>
      <color indexed="8"/>
      <name val="Arial"/>
      <family val="2"/>
    </font>
    <font>
      <strike/>
      <sz val="10"/>
      <color indexed="8"/>
      <name val="Times New (W1)"/>
      <family val="1"/>
    </font>
    <font>
      <b/>
      <sz val="9"/>
      <color indexed="8"/>
      <name val="Times New Roman"/>
      <family val="1"/>
    </font>
    <font>
      <sz val="9"/>
      <color indexed="8"/>
      <name val="Times New (W1)"/>
      <family val="1"/>
    </font>
    <font>
      <strike/>
      <sz val="11"/>
      <color indexed="8"/>
      <name val="Times New Roman"/>
      <family val="1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trike/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TimesNewRoman,Bold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12"/>
      <color indexed="8"/>
      <name val="Arial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41" fillId="17" borderId="0" applyNumberFormat="0" applyFont="0" applyBorder="0" applyAlignment="0" applyProtection="0"/>
    <xf numFmtId="0" fontId="41" fillId="17" borderId="0" applyNumberFormat="0" applyFont="0" applyBorder="0" applyAlignment="0" applyProtection="0"/>
    <xf numFmtId="0" fontId="41" fillId="17" borderId="0" applyNumberFormat="0" applyFont="0" applyBorder="0" applyAlignment="0" applyProtection="0"/>
    <xf numFmtId="0" fontId="41" fillId="17" borderId="0" applyNumberFormat="0" applyFont="0" applyBorder="0" applyAlignment="0" applyProtection="0"/>
    <xf numFmtId="0" fontId="41" fillId="18" borderId="0" applyNumberFormat="0" applyFont="0" applyBorder="0" applyAlignment="0" applyProtection="0"/>
    <xf numFmtId="0" fontId="41" fillId="18" borderId="0" applyNumberFormat="0" applyFont="0" applyBorder="0" applyAlignment="0" applyProtection="0"/>
    <xf numFmtId="0" fontId="41" fillId="18" borderId="0" applyNumberFormat="0" applyFont="0" applyBorder="0" applyAlignment="0" applyProtection="0"/>
    <xf numFmtId="0" fontId="41" fillId="18" borderId="0" applyNumberFormat="0" applyFon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22" fillId="21" borderId="0" applyNumberFormat="0" applyBorder="0" applyAlignment="0" applyProtection="0"/>
    <xf numFmtId="0" fontId="41" fillId="22" borderId="0" applyNumberFormat="0" applyFont="0" applyBorder="0" applyAlignment="0" applyProtection="0"/>
    <xf numFmtId="0" fontId="41" fillId="22" borderId="0" applyNumberFormat="0" applyFont="0" applyBorder="0" applyAlignment="0" applyProtection="0"/>
    <xf numFmtId="0" fontId="41" fillId="22" borderId="0" applyNumberFormat="0" applyFont="0" applyBorder="0" applyAlignment="0" applyProtection="0"/>
    <xf numFmtId="0" fontId="41" fillId="22" borderId="0" applyNumberFormat="0" applyFont="0" applyBorder="0" applyAlignment="0" applyProtection="0"/>
    <xf numFmtId="0" fontId="41" fillId="23" borderId="0" applyNumberFormat="0" applyFont="0" applyBorder="0" applyAlignment="0" applyProtection="0"/>
    <xf numFmtId="0" fontId="41" fillId="23" borderId="0" applyNumberFormat="0" applyFont="0" applyBorder="0" applyAlignment="0" applyProtection="0"/>
    <xf numFmtId="0" fontId="41" fillId="23" borderId="0" applyNumberFormat="0" applyFont="0" applyBorder="0" applyAlignment="0" applyProtection="0"/>
    <xf numFmtId="0" fontId="41" fillId="23" borderId="0" applyNumberFormat="0" applyFont="0" applyBorder="0" applyAlignment="0" applyProtection="0"/>
    <xf numFmtId="0" fontId="42" fillId="24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22" fillId="25" borderId="0" applyNumberFormat="0" applyBorder="0" applyAlignment="0" applyProtection="0"/>
    <xf numFmtId="0" fontId="41" fillId="26" borderId="0" applyNumberFormat="0" applyFont="0" applyBorder="0" applyAlignment="0" applyProtection="0"/>
    <xf numFmtId="0" fontId="41" fillId="26" borderId="0" applyNumberFormat="0" applyFont="0" applyBorder="0" applyAlignment="0" applyProtection="0"/>
    <xf numFmtId="0" fontId="41" fillId="26" borderId="0" applyNumberFormat="0" applyFont="0" applyBorder="0" applyAlignment="0" applyProtection="0"/>
    <xf numFmtId="0" fontId="41" fillId="26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22" fillId="13" borderId="0" applyNumberFormat="0" applyBorder="0" applyAlignment="0" applyProtection="0"/>
    <xf numFmtId="0" fontId="41" fillId="22" borderId="0" applyNumberFormat="0" applyFont="0" applyBorder="0" applyAlignment="0" applyProtection="0"/>
    <xf numFmtId="0" fontId="41" fillId="22" borderId="0" applyNumberFormat="0" applyFont="0" applyBorder="0" applyAlignment="0" applyProtection="0"/>
    <xf numFmtId="0" fontId="41" fillId="22" borderId="0" applyNumberFormat="0" applyFont="0" applyBorder="0" applyAlignment="0" applyProtection="0"/>
    <xf numFmtId="0" fontId="41" fillId="22" borderId="0" applyNumberFormat="0" applyFont="0" applyBorder="0" applyAlignment="0" applyProtection="0"/>
    <xf numFmtId="0" fontId="41" fillId="30" borderId="0" applyNumberFormat="0" applyFont="0" applyBorder="0" applyAlignment="0" applyProtection="0"/>
    <xf numFmtId="0" fontId="41" fillId="30" borderId="0" applyNumberFormat="0" applyFont="0" applyBorder="0" applyAlignment="0" applyProtection="0"/>
    <xf numFmtId="0" fontId="41" fillId="30" borderId="0" applyNumberFormat="0" applyFont="0" applyBorder="0" applyAlignment="0" applyProtection="0"/>
    <xf numFmtId="0" fontId="41" fillId="30" borderId="0" applyNumberFormat="0" applyFont="0" applyBorder="0" applyAlignment="0" applyProtection="0"/>
    <xf numFmtId="0" fontId="42" fillId="2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2" fillId="14" borderId="0" applyNumberFormat="0" applyBorder="0" applyAlignment="0" applyProtection="0"/>
    <xf numFmtId="0" fontId="41" fillId="32" borderId="0" applyNumberFormat="0" applyFont="0" applyBorder="0" applyAlignment="0" applyProtection="0"/>
    <xf numFmtId="0" fontId="41" fillId="32" borderId="0" applyNumberFormat="0" applyFont="0" applyBorder="0" applyAlignment="0" applyProtection="0"/>
    <xf numFmtId="0" fontId="41" fillId="32" borderId="0" applyNumberFormat="0" applyFont="0" applyBorder="0" applyAlignment="0" applyProtection="0"/>
    <xf numFmtId="0" fontId="41" fillId="32" borderId="0" applyNumberFormat="0" applyFont="0" applyBorder="0" applyAlignment="0" applyProtection="0"/>
    <xf numFmtId="0" fontId="41" fillId="33" borderId="0" applyNumberFormat="0" applyFont="0" applyBorder="0" applyAlignment="0" applyProtection="0"/>
    <xf numFmtId="0" fontId="41" fillId="33" borderId="0" applyNumberFormat="0" applyFont="0" applyBorder="0" applyAlignment="0" applyProtection="0"/>
    <xf numFmtId="0" fontId="41" fillId="33" borderId="0" applyNumberFormat="0" applyFont="0" applyBorder="0" applyAlignment="0" applyProtection="0"/>
    <xf numFmtId="0" fontId="41" fillId="33" borderId="0" applyNumberFormat="0" applyFon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22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18" borderId="0" applyNumberFormat="0" applyFont="0" applyBorder="0" applyAlignment="0" applyProtection="0"/>
    <xf numFmtId="0" fontId="41" fillId="18" borderId="0" applyNumberFormat="0" applyFont="0" applyBorder="0" applyAlignment="0" applyProtection="0"/>
    <xf numFmtId="0" fontId="41" fillId="18" borderId="0" applyNumberFormat="0" applyFont="0" applyBorder="0" applyAlignment="0" applyProtection="0"/>
    <xf numFmtId="0" fontId="41" fillId="18" borderId="0" applyNumberFormat="0" applyFon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24" fillId="38" borderId="1" applyNumberFormat="0" applyAlignment="0" applyProtection="0"/>
    <xf numFmtId="0" fontId="44" fillId="39" borderId="2" applyNumberFormat="0" applyAlignment="0" applyProtection="0"/>
    <xf numFmtId="0" fontId="44" fillId="39" borderId="2" applyNumberFormat="0" applyAlignment="0" applyProtection="0"/>
    <xf numFmtId="0" fontId="44" fillId="39" borderId="2" applyNumberFormat="0" applyAlignment="0" applyProtection="0"/>
    <xf numFmtId="0" fontId="44" fillId="39" borderId="2" applyNumberFormat="0" applyAlignment="0" applyProtection="0"/>
    <xf numFmtId="0" fontId="44" fillId="39" borderId="2" applyNumberFormat="0" applyAlignment="0" applyProtection="0"/>
    <xf numFmtId="0" fontId="44" fillId="39" borderId="2" applyNumberFormat="0" applyAlignment="0" applyProtection="0"/>
    <xf numFmtId="0" fontId="44" fillId="39" borderId="2" applyNumberFormat="0" applyAlignment="0" applyProtection="0"/>
    <xf numFmtId="0" fontId="44" fillId="39" borderId="2" applyNumberFormat="0" applyAlignment="0" applyProtection="0"/>
    <xf numFmtId="0" fontId="25" fillId="40" borderId="3" applyNumberFormat="0" applyAlignment="0" applyProtection="0"/>
    <xf numFmtId="0" fontId="45" fillId="31" borderId="3" applyNumberFormat="0" applyAlignment="0" applyProtection="0"/>
    <xf numFmtId="0" fontId="45" fillId="31" borderId="3" applyNumberFormat="0" applyAlignment="0" applyProtection="0"/>
    <xf numFmtId="0" fontId="45" fillId="31" borderId="3" applyNumberFormat="0" applyAlignment="0" applyProtection="0"/>
    <xf numFmtId="0" fontId="45" fillId="31" borderId="3" applyNumberFormat="0" applyAlignment="0" applyProtection="0"/>
    <xf numFmtId="0" fontId="45" fillId="31" borderId="3" applyNumberFormat="0" applyAlignment="0" applyProtection="0"/>
    <xf numFmtId="0" fontId="45" fillId="31" borderId="3" applyNumberFormat="0" applyAlignment="0" applyProtection="0"/>
    <xf numFmtId="0" fontId="45" fillId="31" borderId="3" applyNumberFormat="0" applyAlignment="0" applyProtection="0"/>
    <xf numFmtId="0" fontId="45" fillId="31" borderId="3" applyNumberFormat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41" fillId="27" borderId="0" applyNumberFormat="0" applyFont="0" applyBorder="0" applyAlignment="0" applyProtection="0"/>
    <xf numFmtId="0" fontId="28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29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30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7" borderId="1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33" fillId="4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0" fillId="0" borderId="0">
      <alignment/>
      <protection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0" fillId="0" borderId="0">
      <alignment/>
      <protection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0" fillId="0" borderId="0">
      <alignment/>
      <protection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0" fillId="0" borderId="0">
      <alignment/>
      <protection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54" fillId="2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0" fillId="0" borderId="0">
      <alignment/>
      <protection/>
    </xf>
    <xf numFmtId="0" fontId="2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0" fillId="0" borderId="0">
      <alignment/>
      <protection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6" fillId="42" borderId="0">
      <alignment/>
      <protection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1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 applyNumberFormat="0" applyBorder="0" applyProtection="0">
      <alignment/>
    </xf>
    <xf numFmtId="0" fontId="21" fillId="0" borderId="0">
      <alignment/>
      <protection/>
    </xf>
    <xf numFmtId="0" fontId="21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2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54" fillId="2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43" borderId="12" applyNumberFormat="0" applyFont="0" applyAlignment="0" applyProtection="0"/>
    <xf numFmtId="0" fontId="41" fillId="35" borderId="1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41" fillId="35" borderId="2" applyNumberFormat="0" applyFont="0" applyAlignment="0" applyProtection="0"/>
    <xf numFmtId="0" fontId="34" fillId="38" borderId="13" applyNumberFormat="0" applyAlignment="0" applyProtection="0"/>
    <xf numFmtId="0" fontId="56" fillId="39" borderId="13" applyNumberFormat="0" applyAlignment="0" applyProtection="0"/>
    <xf numFmtId="0" fontId="56" fillId="39" borderId="13" applyNumberFormat="0" applyAlignment="0" applyProtection="0"/>
    <xf numFmtId="0" fontId="56" fillId="39" borderId="13" applyNumberFormat="0" applyAlignment="0" applyProtection="0"/>
    <xf numFmtId="0" fontId="56" fillId="39" borderId="13" applyNumberFormat="0" applyAlignment="0" applyProtection="0"/>
    <xf numFmtId="0" fontId="56" fillId="39" borderId="13" applyNumberFormat="0" applyAlignment="0" applyProtection="0"/>
    <xf numFmtId="0" fontId="56" fillId="39" borderId="13" applyNumberFormat="0" applyAlignment="0" applyProtection="0"/>
    <xf numFmtId="0" fontId="56" fillId="39" borderId="13" applyNumberFormat="0" applyAlignment="0" applyProtection="0"/>
    <xf numFmtId="0" fontId="56" fillId="39" borderId="13" applyNumberFormat="0" applyAlignment="0" applyProtection="0"/>
    <xf numFmtId="9" fontId="0" fillId="0" borderId="0" applyFont="0" applyFill="0" applyBorder="0" applyAlignment="0" applyProtection="0"/>
    <xf numFmtId="4" fontId="54" fillId="44" borderId="2" applyProtection="0">
      <alignment vertical="center"/>
    </xf>
    <xf numFmtId="4" fontId="54" fillId="44" borderId="2" applyProtection="0">
      <alignment vertical="center"/>
    </xf>
    <xf numFmtId="4" fontId="57" fillId="44" borderId="2" applyProtection="0">
      <alignment vertical="center"/>
    </xf>
    <xf numFmtId="4" fontId="54" fillId="44" borderId="2" applyProtection="0">
      <alignment horizontal="left" vertical="center"/>
    </xf>
    <xf numFmtId="4" fontId="54" fillId="44" borderId="2" applyProtection="0">
      <alignment horizontal="left" vertical="center"/>
    </xf>
    <xf numFmtId="0" fontId="58" fillId="44" borderId="14" applyNumberFormat="0" applyProtection="0">
      <alignment horizontal="left" vertical="top"/>
    </xf>
    <xf numFmtId="4" fontId="54" fillId="45" borderId="2" applyProtection="0">
      <alignment horizontal="left" vertical="center"/>
    </xf>
    <xf numFmtId="4" fontId="54" fillId="45" borderId="2" applyProtection="0">
      <alignment horizontal="left" vertical="center"/>
    </xf>
    <xf numFmtId="4" fontId="54" fillId="24" borderId="2" applyProtection="0">
      <alignment horizontal="right" vertical="center"/>
    </xf>
    <xf numFmtId="4" fontId="54" fillId="24" borderId="2" applyProtection="0">
      <alignment horizontal="right" vertical="center"/>
    </xf>
    <xf numFmtId="4" fontId="54" fillId="46" borderId="2" applyProtection="0">
      <alignment horizontal="right" vertical="center"/>
    </xf>
    <xf numFmtId="4" fontId="54" fillId="46" borderId="2" applyProtection="0">
      <alignment horizontal="right" vertical="center"/>
    </xf>
    <xf numFmtId="4" fontId="54" fillId="47" borderId="15" applyProtection="0">
      <alignment horizontal="right" vertical="center"/>
    </xf>
    <xf numFmtId="4" fontId="54" fillId="47" borderId="15" applyProtection="0">
      <alignment horizontal="right" vertical="center"/>
    </xf>
    <xf numFmtId="4" fontId="54" fillId="36" borderId="2" applyProtection="0">
      <alignment horizontal="right" vertical="center"/>
    </xf>
    <xf numFmtId="4" fontId="54" fillId="36" borderId="2" applyProtection="0">
      <alignment horizontal="right" vertical="center"/>
    </xf>
    <xf numFmtId="4" fontId="54" fillId="48" borderId="2" applyProtection="0">
      <alignment horizontal="right" vertical="center"/>
    </xf>
    <xf numFmtId="4" fontId="54" fillId="48" borderId="2" applyProtection="0">
      <alignment horizontal="right" vertical="center"/>
    </xf>
    <xf numFmtId="4" fontId="54" fillId="37" borderId="2" applyProtection="0">
      <alignment horizontal="right" vertical="center"/>
    </xf>
    <xf numFmtId="4" fontId="54" fillId="37" borderId="2" applyProtection="0">
      <alignment horizontal="right" vertical="center"/>
    </xf>
    <xf numFmtId="4" fontId="54" fillId="29" borderId="2" applyProtection="0">
      <alignment horizontal="right" vertical="center"/>
    </xf>
    <xf numFmtId="4" fontId="54" fillId="29" borderId="2" applyProtection="0">
      <alignment horizontal="right" vertical="center"/>
    </xf>
    <xf numFmtId="4" fontId="54" fillId="28" borderId="2" applyProtection="0">
      <alignment horizontal="right" vertical="center"/>
    </xf>
    <xf numFmtId="4" fontId="54" fillId="28" borderId="2" applyProtection="0">
      <alignment horizontal="right" vertical="center"/>
    </xf>
    <xf numFmtId="4" fontId="54" fillId="27" borderId="2" applyProtection="0">
      <alignment horizontal="right" vertical="center"/>
    </xf>
    <xf numFmtId="4" fontId="54" fillId="27" borderId="2" applyProtection="0">
      <alignment horizontal="right" vertical="center"/>
    </xf>
    <xf numFmtId="4" fontId="54" fillId="0" borderId="15" applyFill="0" applyProtection="0">
      <alignment horizontal="left" vertical="center"/>
    </xf>
    <xf numFmtId="4" fontId="54" fillId="0" borderId="15" applyFill="0" applyProtection="0">
      <alignment horizontal="left" vertical="center"/>
    </xf>
    <xf numFmtId="4" fontId="21" fillId="33" borderId="15" applyProtection="0">
      <alignment horizontal="left" vertical="center"/>
    </xf>
    <xf numFmtId="4" fontId="21" fillId="33" borderId="15" applyProtection="0">
      <alignment horizontal="left" vertical="center"/>
    </xf>
    <xf numFmtId="4" fontId="21" fillId="33" borderId="15" applyProtection="0">
      <alignment horizontal="left" vertical="center" indent="1"/>
    </xf>
    <xf numFmtId="4" fontId="21" fillId="33" borderId="15" applyProtection="0">
      <alignment horizontal="left" vertical="center" indent="1"/>
    </xf>
    <xf numFmtId="4" fontId="21" fillId="33" borderId="15" applyProtection="0">
      <alignment horizontal="left" vertical="center" indent="1"/>
    </xf>
    <xf numFmtId="4" fontId="21" fillId="33" borderId="15" applyProtection="0">
      <alignment horizontal="left" vertical="center" indent="1"/>
    </xf>
    <xf numFmtId="4" fontId="21" fillId="33" borderId="15" applyProtection="0">
      <alignment horizontal="left" vertical="center"/>
    </xf>
    <xf numFmtId="4" fontId="21" fillId="33" borderId="15" applyProtection="0">
      <alignment horizontal="left" vertical="center"/>
    </xf>
    <xf numFmtId="4" fontId="21" fillId="33" borderId="15" applyProtection="0">
      <alignment horizontal="left" vertical="center" indent="1"/>
    </xf>
    <xf numFmtId="4" fontId="21" fillId="33" borderId="15" applyProtection="0">
      <alignment horizontal="left" vertical="center" indent="1"/>
    </xf>
    <xf numFmtId="4" fontId="21" fillId="33" borderId="15" applyProtection="0">
      <alignment horizontal="left" vertical="center" indent="1"/>
    </xf>
    <xf numFmtId="4" fontId="21" fillId="33" borderId="15" applyProtection="0">
      <alignment horizontal="left" vertical="center" indent="1"/>
    </xf>
    <xf numFmtId="4" fontId="54" fillId="23" borderId="2" applyProtection="0">
      <alignment horizontal="right" vertical="center"/>
    </xf>
    <xf numFmtId="4" fontId="54" fillId="23" borderId="2" applyProtection="0">
      <alignment horizontal="right" vertical="center"/>
    </xf>
    <xf numFmtId="4" fontId="54" fillId="32" borderId="15" applyProtection="0">
      <alignment horizontal="left" vertical="center"/>
    </xf>
    <xf numFmtId="4" fontId="54" fillId="32" borderId="15" applyProtection="0">
      <alignment horizontal="left" vertical="center"/>
    </xf>
    <xf numFmtId="4" fontId="54" fillId="23" borderId="15" applyProtection="0">
      <alignment horizontal="left" vertical="center"/>
    </xf>
    <xf numFmtId="4" fontId="54" fillId="23" borderId="15" applyProtection="0">
      <alignment horizontal="left" vertical="center"/>
    </xf>
    <xf numFmtId="0" fontId="54" fillId="18" borderId="2" applyNumberFormat="0" applyProtection="0">
      <alignment horizontal="left" vertical="center"/>
    </xf>
    <xf numFmtId="0" fontId="54" fillId="18" borderId="2" applyNumberFormat="0" applyProtection="0">
      <alignment horizontal="left" vertical="center"/>
    </xf>
    <xf numFmtId="0" fontId="54" fillId="33" borderId="14" applyNumberFormat="0" applyProtection="0">
      <alignment horizontal="left" vertical="top"/>
    </xf>
    <xf numFmtId="0" fontId="54" fillId="33" borderId="14" applyNumberFormat="0" applyProtection="0">
      <alignment horizontal="left" vertical="top"/>
    </xf>
    <xf numFmtId="0" fontId="54" fillId="33" borderId="14" applyNumberFormat="0" applyProtection="0">
      <alignment horizontal="left" vertical="top"/>
    </xf>
    <xf numFmtId="0" fontId="54" fillId="49" borderId="2" applyNumberFormat="0" applyProtection="0">
      <alignment horizontal="left" vertical="center"/>
    </xf>
    <xf numFmtId="0" fontId="54" fillId="49" borderId="2" applyNumberFormat="0" applyProtection="0">
      <alignment horizontal="left" vertical="center"/>
    </xf>
    <xf numFmtId="0" fontId="54" fillId="23" borderId="14" applyNumberFormat="0" applyProtection="0">
      <alignment horizontal="left" vertical="top"/>
    </xf>
    <xf numFmtId="0" fontId="54" fillId="23" borderId="14" applyNumberFormat="0" applyProtection="0">
      <alignment horizontal="left" vertical="top"/>
    </xf>
    <xf numFmtId="0" fontId="54" fillId="23" borderId="14" applyNumberFormat="0" applyProtection="0">
      <alignment horizontal="left" vertical="top"/>
    </xf>
    <xf numFmtId="0" fontId="54" fillId="50" borderId="2" applyNumberFormat="0" applyProtection="0">
      <alignment horizontal="left" vertical="center"/>
    </xf>
    <xf numFmtId="0" fontId="54" fillId="50" borderId="2" applyNumberFormat="0" applyProtection="0">
      <alignment horizontal="left" vertical="center"/>
    </xf>
    <xf numFmtId="0" fontId="54" fillId="50" borderId="14" applyNumberFormat="0" applyProtection="0">
      <alignment horizontal="left" vertical="top"/>
    </xf>
    <xf numFmtId="0" fontId="54" fillId="50" borderId="14" applyNumberFormat="0" applyProtection="0">
      <alignment horizontal="left" vertical="top"/>
    </xf>
    <xf numFmtId="0" fontId="54" fillId="50" borderId="14" applyNumberFormat="0" applyProtection="0">
      <alignment horizontal="left" vertical="top"/>
    </xf>
    <xf numFmtId="0" fontId="54" fillId="32" borderId="2" applyNumberFormat="0" applyProtection="0">
      <alignment horizontal="left" vertical="center"/>
    </xf>
    <xf numFmtId="0" fontId="54" fillId="32" borderId="2" applyNumberFormat="0" applyProtection="0">
      <alignment horizontal="left" vertical="center"/>
    </xf>
    <xf numFmtId="0" fontId="54" fillId="32" borderId="14" applyNumberFormat="0" applyProtection="0">
      <alignment horizontal="left" vertical="top"/>
    </xf>
    <xf numFmtId="0" fontId="54" fillId="32" borderId="14" applyNumberFormat="0" applyProtection="0">
      <alignment horizontal="left" vertical="top"/>
    </xf>
    <xf numFmtId="0" fontId="54" fillId="32" borderId="14" applyNumberFormat="0" applyProtection="0">
      <alignment horizontal="left" vertical="top"/>
    </xf>
    <xf numFmtId="0" fontId="54" fillId="51" borderId="16" applyNumberFormat="0">
      <alignment/>
      <protection locked="0"/>
    </xf>
    <xf numFmtId="0" fontId="54" fillId="51" borderId="16" applyNumberFormat="0">
      <alignment/>
      <protection locked="0"/>
    </xf>
    <xf numFmtId="0" fontId="54" fillId="51" borderId="16" applyNumberFormat="0">
      <alignment/>
      <protection locked="0"/>
    </xf>
    <xf numFmtId="0" fontId="58" fillId="33" borderId="0" applyNumberFormat="0" applyBorder="0" applyProtection="0">
      <alignment/>
    </xf>
    <xf numFmtId="4" fontId="54" fillId="35" borderId="14" applyProtection="0">
      <alignment vertical="center"/>
    </xf>
    <xf numFmtId="4" fontId="57" fillId="35" borderId="15" applyProtection="0">
      <alignment vertical="center"/>
    </xf>
    <xf numFmtId="4" fontId="54" fillId="18" borderId="14" applyProtection="0">
      <alignment horizontal="left" vertical="center"/>
    </xf>
    <xf numFmtId="0" fontId="54" fillId="35" borderId="14" applyNumberFormat="0" applyProtection="0">
      <alignment horizontal="left" vertical="top"/>
    </xf>
    <xf numFmtId="4" fontId="54" fillId="0" borderId="2" applyProtection="0">
      <alignment horizontal="right" vertical="center"/>
    </xf>
    <xf numFmtId="4" fontId="54" fillId="0" borderId="2" applyProtection="0">
      <alignment horizontal="right" vertical="center"/>
    </xf>
    <xf numFmtId="4" fontId="57" fillId="51" borderId="2" applyProtection="0">
      <alignment horizontal="right" vertical="center"/>
    </xf>
    <xf numFmtId="4" fontId="54" fillId="45" borderId="2" applyProtection="0">
      <alignment horizontal="left" vertical="center"/>
    </xf>
    <xf numFmtId="4" fontId="54" fillId="45" borderId="2" applyProtection="0">
      <alignment horizontal="left" vertical="center"/>
    </xf>
    <xf numFmtId="0" fontId="54" fillId="23" borderId="14" applyNumberFormat="0" applyProtection="0">
      <alignment horizontal="left" vertical="top"/>
    </xf>
    <xf numFmtId="4" fontId="59" fillId="39" borderId="15" applyProtection="0">
      <alignment horizontal="left" vertical="center"/>
    </xf>
    <xf numFmtId="0" fontId="54" fillId="52" borderId="15" applyNumberFormat="0" applyProtection="0">
      <alignment/>
    </xf>
    <xf numFmtId="0" fontId="54" fillId="52" borderId="15" applyNumberFormat="0" applyProtection="0">
      <alignment/>
    </xf>
    <xf numFmtId="4" fontId="60" fillId="51" borderId="2" applyProtection="0">
      <alignment horizontal="right" vertical="center"/>
    </xf>
    <xf numFmtId="0" fontId="61" fillId="0" borderId="0" applyNumberFormat="0" applyFill="0" applyBorder="0" applyAlignment="0" applyProtection="0"/>
    <xf numFmtId="0" fontId="18" fillId="0" borderId="0">
      <alignment/>
      <protection/>
    </xf>
    <xf numFmtId="0" fontId="62" fillId="0" borderId="15" applyNumberFormat="0" applyProtection="0">
      <alignment/>
    </xf>
    <xf numFmtId="0" fontId="62" fillId="0" borderId="15" applyNumberFormat="0" applyProtection="0">
      <alignment/>
    </xf>
    <xf numFmtId="0" fontId="62" fillId="0" borderId="15" applyNumberFormat="0" applyProtection="0">
      <alignment/>
    </xf>
    <xf numFmtId="0" fontId="18" fillId="0" borderId="0">
      <alignment/>
      <protection/>
    </xf>
    <xf numFmtId="49" fontId="63" fillId="18" borderId="0" applyBorder="0" applyProtection="0">
      <alignment vertical="top" wrapText="1"/>
    </xf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26" borderId="0" applyNumberFormat="0" applyBorder="0" applyProtection="0">
      <alignment/>
    </xf>
  </cellStyleXfs>
  <cellXfs count="99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53" borderId="0" xfId="0" applyFont="1" applyFill="1" applyAlignment="1">
      <alignment vertical="center" wrapText="1"/>
    </xf>
    <xf numFmtId="0" fontId="3" fillId="54" borderId="0" xfId="0" applyFont="1" applyFill="1" applyBorder="1" applyAlignment="1">
      <alignment vertical="center"/>
    </xf>
    <xf numFmtId="0" fontId="3" fillId="54" borderId="0" xfId="0" applyFont="1" applyFill="1" applyBorder="1" applyAlignment="1">
      <alignment vertical="center" wrapText="1"/>
    </xf>
    <xf numFmtId="0" fontId="3" fillId="54" borderId="0" xfId="0" applyFont="1" applyFill="1" applyAlignment="1">
      <alignment vertical="center"/>
    </xf>
    <xf numFmtId="0" fontId="3" fillId="5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54" borderId="0" xfId="0" applyFont="1" applyFill="1" applyBorder="1" applyAlignment="1">
      <alignment horizontal="center" vertical="center" wrapText="1"/>
    </xf>
    <xf numFmtId="0" fontId="8" fillId="0" borderId="0" xfId="251" applyAlignment="1" applyProtection="1">
      <alignment/>
      <protection/>
    </xf>
    <xf numFmtId="0" fontId="4" fillId="0" borderId="0" xfId="0" applyFont="1" applyAlignment="1">
      <alignment vertical="center"/>
    </xf>
    <xf numFmtId="0" fontId="0" fillId="54" borderId="0" xfId="0" applyFill="1" applyAlignment="1">
      <alignment vertical="center"/>
    </xf>
    <xf numFmtId="0" fontId="3" fillId="54" borderId="0" xfId="0" applyFont="1" applyFill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54" borderId="0" xfId="0" applyFill="1" applyAlignment="1">
      <alignment/>
    </xf>
    <xf numFmtId="0" fontId="0" fillId="54" borderId="0" xfId="0" applyFont="1" applyFill="1" applyAlignment="1">
      <alignment/>
    </xf>
    <xf numFmtId="0" fontId="4" fillId="54" borderId="0" xfId="0" applyFont="1" applyFill="1" applyAlignment="1">
      <alignment/>
    </xf>
    <xf numFmtId="0" fontId="0" fillId="0" borderId="0" xfId="0" applyFont="1" applyAlignment="1">
      <alignment/>
    </xf>
    <xf numFmtId="0" fontId="3" fillId="54" borderId="0" xfId="0" applyFont="1" applyFill="1" applyAlignment="1">
      <alignment/>
    </xf>
    <xf numFmtId="0" fontId="0" fillId="54" borderId="0" xfId="0" applyFont="1" applyFill="1" applyBorder="1" applyAlignment="1">
      <alignment/>
    </xf>
    <xf numFmtId="0" fontId="5" fillId="54" borderId="0" xfId="0" applyFont="1" applyFill="1" applyAlignment="1">
      <alignment/>
    </xf>
    <xf numFmtId="0" fontId="3" fillId="0" borderId="19" xfId="0" applyFont="1" applyBorder="1" applyAlignment="1">
      <alignment/>
    </xf>
    <xf numFmtId="0" fontId="3" fillId="54" borderId="0" xfId="944" applyFont="1" applyFill="1" applyAlignment="1">
      <alignment vertical="center" wrapText="1"/>
      <protection/>
    </xf>
    <xf numFmtId="0" fontId="0" fillId="0" borderId="0" xfId="942" applyAlignment="1">
      <alignment vertical="center"/>
      <protection/>
    </xf>
    <xf numFmtId="0" fontId="4" fillId="0" borderId="0" xfId="942" applyFont="1" applyAlignment="1">
      <alignment vertical="center"/>
      <protection/>
    </xf>
    <xf numFmtId="0" fontId="12" fillId="0" borderId="0" xfId="942" applyFont="1" applyAlignment="1">
      <alignment vertical="center"/>
      <protection/>
    </xf>
    <xf numFmtId="0" fontId="0" fillId="0" borderId="0" xfId="942" applyAlignment="1">
      <alignment vertical="center" wrapText="1"/>
      <protection/>
    </xf>
    <xf numFmtId="0" fontId="0" fillId="54" borderId="0" xfId="943" applyFill="1" applyAlignment="1">
      <alignment horizontal="center" vertical="top"/>
      <protection/>
    </xf>
    <xf numFmtId="0" fontId="0" fillId="54" borderId="0" xfId="943" applyFill="1">
      <alignment/>
      <protection/>
    </xf>
    <xf numFmtId="0" fontId="0" fillId="0" borderId="0" xfId="943">
      <alignment/>
      <protection/>
    </xf>
    <xf numFmtId="0" fontId="0" fillId="54" borderId="0" xfId="943" applyFill="1" applyAlignment="1">
      <alignment/>
      <protection/>
    </xf>
    <xf numFmtId="0" fontId="1" fillId="0" borderId="0" xfId="943" applyFont="1" applyAlignment="1">
      <alignment/>
      <protection/>
    </xf>
    <xf numFmtId="0" fontId="11" fillId="0" borderId="0" xfId="943" applyFont="1" applyAlignment="1">
      <alignment/>
      <protection/>
    </xf>
    <xf numFmtId="0" fontId="3" fillId="54" borderId="0" xfId="943" applyFont="1" applyFill="1" applyAlignment="1">
      <alignment horizontal="center" vertical="top" wrapText="1"/>
      <protection/>
    </xf>
    <xf numFmtId="0" fontId="3" fillId="54" borderId="0" xfId="943" applyFont="1" applyFill="1" applyAlignment="1">
      <alignment horizontal="center" vertical="top"/>
      <protection/>
    </xf>
    <xf numFmtId="0" fontId="13" fillId="0" borderId="0" xfId="943" applyFont="1" applyAlignment="1">
      <alignment/>
      <protection/>
    </xf>
    <xf numFmtId="0" fontId="13" fillId="0" borderId="0" xfId="943" applyFont="1" applyAlignment="1">
      <alignment wrapText="1"/>
      <protection/>
    </xf>
    <xf numFmtId="0" fontId="0" fillId="54" borderId="0" xfId="943" applyFill="1" applyBorder="1">
      <alignment/>
      <protection/>
    </xf>
    <xf numFmtId="0" fontId="4" fillId="0" borderId="19" xfId="943" applyFont="1" applyBorder="1" applyAlignment="1">
      <alignment horizontal="center" vertical="center" wrapText="1"/>
      <protection/>
    </xf>
    <xf numFmtId="0" fontId="14" fillId="0" borderId="19" xfId="943" applyFont="1" applyFill="1" applyBorder="1" applyAlignment="1">
      <alignment horizontal="center" vertical="center" wrapText="1"/>
      <protection/>
    </xf>
    <xf numFmtId="0" fontId="3" fillId="0" borderId="19" xfId="943" applyFont="1" applyBorder="1" applyAlignment="1">
      <alignment horizontal="center" wrapText="1"/>
      <protection/>
    </xf>
    <xf numFmtId="0" fontId="3" fillId="0" borderId="19" xfId="943" applyFont="1" applyBorder="1" applyAlignment="1">
      <alignment horizontal="center" vertical="top" wrapText="1"/>
      <protection/>
    </xf>
    <xf numFmtId="0" fontId="15" fillId="0" borderId="19" xfId="943" applyFont="1" applyBorder="1" applyAlignment="1">
      <alignment horizontal="center" wrapText="1"/>
      <protection/>
    </xf>
    <xf numFmtId="0" fontId="3" fillId="0" borderId="19" xfId="943" applyFont="1" applyBorder="1" applyAlignment="1">
      <alignment horizontal="center"/>
      <protection/>
    </xf>
    <xf numFmtId="0" fontId="3" fillId="0" borderId="19" xfId="943" applyFont="1" applyBorder="1" applyAlignment="1">
      <alignment horizontal="center" vertical="top"/>
      <protection/>
    </xf>
    <xf numFmtId="0" fontId="4" fillId="0" borderId="19" xfId="943" applyFont="1" applyBorder="1" applyAlignment="1">
      <alignment vertical="top" wrapText="1"/>
      <protection/>
    </xf>
    <xf numFmtId="0" fontId="1" fillId="0" borderId="19" xfId="943" applyFont="1" applyBorder="1" applyAlignment="1">
      <alignment vertical="top" wrapText="1"/>
      <protection/>
    </xf>
    <xf numFmtId="0" fontId="16" fillId="0" borderId="19" xfId="943" applyFont="1" applyBorder="1" applyAlignment="1">
      <alignment horizontal="center" vertical="center" wrapText="1"/>
      <protection/>
    </xf>
    <xf numFmtId="0" fontId="1" fillId="0" borderId="19" xfId="943" applyFont="1" applyBorder="1" applyAlignment="1">
      <alignment horizontal="center" vertical="center" wrapText="1"/>
      <protection/>
    </xf>
    <xf numFmtId="0" fontId="0" fillId="0" borderId="19" xfId="943" applyBorder="1">
      <alignment/>
      <protection/>
    </xf>
    <xf numFmtId="0" fontId="3" fillId="0" borderId="19" xfId="943" applyFont="1" applyBorder="1" applyAlignment="1">
      <alignment horizontal="center" vertical="center" wrapText="1"/>
      <protection/>
    </xf>
    <xf numFmtId="0" fontId="3" fillId="0" borderId="19" xfId="943" applyFont="1" applyFill="1" applyBorder="1" applyAlignment="1">
      <alignment vertical="center" wrapText="1"/>
      <protection/>
    </xf>
    <xf numFmtId="0" fontId="2" fillId="0" borderId="19" xfId="943" applyFont="1" applyBorder="1" applyAlignment="1">
      <alignment horizontal="center" vertical="center" wrapText="1"/>
      <protection/>
    </xf>
    <xf numFmtId="0" fontId="17" fillId="0" borderId="19" xfId="943" applyFont="1" applyFill="1" applyBorder="1" applyAlignment="1">
      <alignment horizontal="center" vertical="center" wrapText="1"/>
      <protection/>
    </xf>
    <xf numFmtId="0" fontId="2" fillId="0" borderId="19" xfId="943" applyFont="1" applyBorder="1" applyAlignment="1">
      <alignment vertical="top" wrapText="1"/>
      <protection/>
    </xf>
    <xf numFmtId="0" fontId="17" fillId="0" borderId="19" xfId="943" applyFont="1" applyBorder="1" applyAlignment="1">
      <alignment horizontal="center" vertical="center" wrapText="1"/>
      <protection/>
    </xf>
    <xf numFmtId="0" fontId="15" fillId="0" borderId="19" xfId="943" applyFont="1" applyBorder="1" applyAlignment="1">
      <alignment horizontal="center" vertical="center" wrapText="1"/>
      <protection/>
    </xf>
    <xf numFmtId="0" fontId="4" fillId="0" borderId="19" xfId="943" applyFont="1" applyFill="1" applyBorder="1" applyAlignment="1">
      <alignment vertical="center" wrapText="1"/>
      <protection/>
    </xf>
    <xf numFmtId="0" fontId="3" fillId="0" borderId="19" xfId="943" applyFont="1" applyBorder="1" applyAlignment="1">
      <alignment vertical="center" wrapText="1"/>
      <protection/>
    </xf>
    <xf numFmtId="0" fontId="4" fillId="0" borderId="19" xfId="943" applyFont="1" applyBorder="1" applyAlignment="1">
      <alignment vertical="center" wrapText="1"/>
      <protection/>
    </xf>
    <xf numFmtId="0" fontId="3" fillId="54" borderId="0" xfId="943" applyFont="1" applyFill="1" applyAlignment="1">
      <alignment wrapText="1"/>
      <protection/>
    </xf>
    <xf numFmtId="0" fontId="0" fillId="0" borderId="0" xfId="943" applyFill="1" applyBorder="1" applyAlignment="1">
      <alignment/>
      <protection/>
    </xf>
    <xf numFmtId="0" fontId="0" fillId="0" borderId="0" xfId="943" applyFill="1" applyBorder="1">
      <alignment/>
      <protection/>
    </xf>
    <xf numFmtId="0" fontId="3" fillId="0" borderId="0" xfId="943" applyFont="1" applyFill="1" applyBorder="1" applyAlignment="1">
      <alignment wrapText="1"/>
      <protection/>
    </xf>
    <xf numFmtId="0" fontId="3" fillId="54" borderId="0" xfId="944" applyFont="1" applyFill="1" applyAlignment="1">
      <alignment vertical="center"/>
      <protection/>
    </xf>
    <xf numFmtId="0" fontId="3" fillId="0" borderId="0" xfId="944" applyFont="1" applyFill="1" applyAlignment="1">
      <alignment vertical="center" wrapText="1"/>
      <protection/>
    </xf>
    <xf numFmtId="0" fontId="3" fillId="54" borderId="0" xfId="944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9" fillId="0" borderId="0" xfId="940" applyFont="1" applyFill="1" applyAlignment="1">
      <alignment vertical="center"/>
      <protection/>
    </xf>
    <xf numFmtId="0" fontId="4" fillId="0" borderId="0" xfId="940" applyFont="1" applyFill="1" applyAlignment="1">
      <alignment vertical="center"/>
      <protection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4" fillId="0" borderId="0" xfId="940" applyFont="1" applyFill="1" applyAlignment="1">
      <alignment horizontal="center" vertical="center" wrapText="1"/>
      <protection/>
    </xf>
    <xf numFmtId="0" fontId="4" fillId="0" borderId="0" xfId="940" applyFont="1" applyFill="1" applyAlignment="1">
      <alignment vertical="center" wrapText="1"/>
      <protection/>
    </xf>
    <xf numFmtId="0" fontId="3" fillId="0" borderId="19" xfId="0" applyFont="1" applyBorder="1" applyAlignment="1">
      <alignment horizontal="center"/>
    </xf>
    <xf numFmtId="0" fontId="9" fillId="0" borderId="0" xfId="941" applyFont="1" applyAlignment="1">
      <alignment vertical="center"/>
      <protection/>
    </xf>
    <xf numFmtId="0" fontId="39" fillId="0" borderId="19" xfId="941" applyFont="1" applyBorder="1" applyAlignment="1">
      <alignment horizontal="center" vertical="center" wrapText="1"/>
      <protection/>
    </xf>
    <xf numFmtId="0" fontId="39" fillId="0" borderId="19" xfId="941" applyFont="1" applyFill="1" applyBorder="1" applyAlignment="1">
      <alignment horizontal="center" vertical="center" wrapText="1"/>
      <protection/>
    </xf>
    <xf numFmtId="0" fontId="9" fillId="0" borderId="0" xfId="941" applyFont="1" applyFill="1" applyAlignment="1">
      <alignment vertical="center"/>
      <protection/>
    </xf>
    <xf numFmtId="0" fontId="9" fillId="0" borderId="21" xfId="941" applyFont="1" applyBorder="1" applyAlignment="1">
      <alignment vertical="center"/>
      <protection/>
    </xf>
    <xf numFmtId="0" fontId="9" fillId="0" borderId="0" xfId="941" applyFont="1" applyAlignment="1">
      <alignment horizontal="center" vertical="center"/>
      <protection/>
    </xf>
    <xf numFmtId="0" fontId="39" fillId="0" borderId="0" xfId="941" applyFont="1" applyAlignment="1">
      <alignment vertical="center"/>
      <protection/>
    </xf>
    <xf numFmtId="0" fontId="39" fillId="0" borderId="0" xfId="941" applyFont="1" applyAlignment="1">
      <alignment horizontal="center" vertical="center" wrapText="1"/>
      <protection/>
    </xf>
    <xf numFmtId="0" fontId="39" fillId="0" borderId="22" xfId="941" applyFont="1" applyFill="1" applyBorder="1" applyAlignment="1">
      <alignment horizontal="center" vertical="center" wrapText="1"/>
      <protection/>
    </xf>
    <xf numFmtId="0" fontId="0" fillId="54" borderId="0" xfId="0" applyFill="1" applyBorder="1" applyAlignment="1">
      <alignment/>
    </xf>
    <xf numFmtId="0" fontId="40" fillId="54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54" borderId="0" xfId="0" applyFont="1" applyFill="1" applyBorder="1" applyAlignment="1">
      <alignment/>
    </xf>
    <xf numFmtId="0" fontId="19" fillId="54" borderId="0" xfId="0" applyFont="1" applyFill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54" borderId="23" xfId="0" applyNumberFormat="1" applyFont="1" applyFill="1" applyBorder="1" applyAlignment="1">
      <alignment/>
    </xf>
    <xf numFmtId="49" fontId="3" fillId="54" borderId="19" xfId="0" applyNumberFormat="1" applyFont="1" applyFill="1" applyBorder="1" applyAlignment="1">
      <alignment/>
    </xf>
    <xf numFmtId="49" fontId="3" fillId="54" borderId="19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16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0" fontId="69" fillId="0" borderId="0" xfId="0" applyFont="1" applyFill="1" applyAlignment="1">
      <alignment vertical="center"/>
    </xf>
    <xf numFmtId="0" fontId="4" fillId="54" borderId="0" xfId="0" applyFont="1" applyFill="1" applyBorder="1" applyAlignment="1">
      <alignment horizontal="center" vertical="center"/>
    </xf>
    <xf numFmtId="0" fontId="4" fillId="0" borderId="0" xfId="942" applyFont="1" applyAlignment="1">
      <alignment horizontal="center" vertical="center"/>
      <protection/>
    </xf>
    <xf numFmtId="0" fontId="3" fillId="0" borderId="0" xfId="942" applyFont="1" applyAlignment="1">
      <alignment vertical="center"/>
      <protection/>
    </xf>
    <xf numFmtId="0" fontId="3" fillId="0" borderId="0" xfId="942" applyFont="1" applyAlignment="1">
      <alignment horizontal="center" vertical="center"/>
      <protection/>
    </xf>
    <xf numFmtId="0" fontId="4" fillId="54" borderId="0" xfId="944" applyFont="1" applyFill="1" applyAlignment="1">
      <alignment vertical="center" wrapText="1"/>
      <protection/>
    </xf>
    <xf numFmtId="0" fontId="9" fillId="0" borderId="19" xfId="943" applyFont="1" applyBorder="1" applyAlignment="1">
      <alignment horizontal="center" vertical="center" wrapText="1"/>
      <protection/>
    </xf>
    <xf numFmtId="0" fontId="39" fillId="0" borderId="19" xfId="943" applyFont="1" applyBorder="1" applyAlignment="1">
      <alignment horizontal="center" vertical="center" wrapText="1"/>
      <protection/>
    </xf>
    <xf numFmtId="0" fontId="39" fillId="0" borderId="0" xfId="943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3" fillId="54" borderId="0" xfId="0" applyFont="1" applyFill="1" applyAlignment="1">
      <alignment/>
    </xf>
    <xf numFmtId="0" fontId="3" fillId="54" borderId="0" xfId="0" applyFont="1" applyFill="1" applyAlignment="1">
      <alignment horizontal="left"/>
    </xf>
    <xf numFmtId="0" fontId="71" fillId="0" borderId="19" xfId="0" applyFont="1" applyFill="1" applyBorder="1" applyAlignment="1">
      <alignment vertical="center" wrapText="1"/>
    </xf>
    <xf numFmtId="2" fontId="71" fillId="0" borderId="19" xfId="0" applyNumberFormat="1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 wrapText="1"/>
    </xf>
    <xf numFmtId="0" fontId="55" fillId="54" borderId="0" xfId="0" applyFont="1" applyFill="1" applyAlignment="1">
      <alignment vertical="center"/>
    </xf>
    <xf numFmtId="0" fontId="55" fillId="54" borderId="0" xfId="0" applyFont="1" applyFill="1" applyAlignment="1">
      <alignment vertical="center" wrapText="1"/>
    </xf>
    <xf numFmtId="0" fontId="55" fillId="54" borderId="0" xfId="0" applyFont="1" applyFill="1" applyBorder="1" applyAlignment="1">
      <alignment horizontal="center" vertical="center" wrapText="1"/>
    </xf>
    <xf numFmtId="0" fontId="71" fillId="54" borderId="0" xfId="0" applyFont="1" applyFill="1" applyAlignment="1">
      <alignment horizontal="center" vertical="center" wrapText="1"/>
    </xf>
    <xf numFmtId="0" fontId="36" fillId="54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6" fillId="54" borderId="0" xfId="0" applyFont="1" applyFill="1" applyAlignment="1">
      <alignment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54" borderId="19" xfId="0" applyFont="1" applyFill="1" applyBorder="1" applyAlignment="1">
      <alignment horizontal="center" vertical="center" wrapText="1"/>
    </xf>
    <xf numFmtId="0" fontId="55" fillId="54" borderId="19" xfId="0" applyFont="1" applyFill="1" applyBorder="1" applyAlignment="1">
      <alignment horizontal="center" vertical="center" wrapText="1"/>
    </xf>
    <xf numFmtId="16" fontId="55" fillId="54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77" fillId="54" borderId="19" xfId="0" applyFont="1" applyFill="1" applyBorder="1" applyAlignment="1">
      <alignment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0" xfId="942" applyFont="1" applyAlignment="1">
      <alignment vertical="center"/>
      <protection/>
    </xf>
    <xf numFmtId="0" fontId="78" fillId="0" borderId="0" xfId="942" applyFont="1" applyAlignment="1">
      <alignment horizontal="left" vertical="center"/>
      <protection/>
    </xf>
    <xf numFmtId="0" fontId="55" fillId="0" borderId="0" xfId="942" applyFont="1" applyAlignment="1">
      <alignment horizontal="center" vertical="center"/>
      <protection/>
    </xf>
    <xf numFmtId="0" fontId="21" fillId="0" borderId="0" xfId="942" applyFont="1" applyAlignment="1">
      <alignment vertical="center"/>
      <protection/>
    </xf>
    <xf numFmtId="0" fontId="81" fillId="0" borderId="0" xfId="942" applyFont="1" applyAlignment="1">
      <alignment vertical="center"/>
      <protection/>
    </xf>
    <xf numFmtId="0" fontId="86" fillId="0" borderId="0" xfId="942" applyFont="1" applyAlignment="1">
      <alignment horizontal="center" vertical="center"/>
      <protection/>
    </xf>
    <xf numFmtId="0" fontId="86" fillId="0" borderId="0" xfId="942" applyFont="1" applyAlignment="1">
      <alignment vertical="center"/>
      <protection/>
    </xf>
    <xf numFmtId="0" fontId="10" fillId="0" borderId="19" xfId="942" applyFont="1" applyBorder="1" applyAlignment="1">
      <alignment horizontal="center" vertical="center" wrapText="1"/>
      <protection/>
    </xf>
    <xf numFmtId="0" fontId="78" fillId="0" borderId="19" xfId="942" applyFont="1" applyBorder="1" applyAlignment="1">
      <alignment vertical="center" wrapText="1"/>
      <protection/>
    </xf>
    <xf numFmtId="0" fontId="10" fillId="0" borderId="19" xfId="942" applyFont="1" applyBorder="1" applyAlignment="1">
      <alignment vertical="center" wrapText="1"/>
      <protection/>
    </xf>
    <xf numFmtId="0" fontId="10" fillId="0" borderId="19" xfId="942" applyFont="1" applyBorder="1" applyAlignment="1">
      <alignment vertical="center"/>
      <protection/>
    </xf>
    <xf numFmtId="0" fontId="10" fillId="0" borderId="19" xfId="942" applyFont="1" applyBorder="1" applyAlignment="1">
      <alignment horizontal="center" vertical="center"/>
      <protection/>
    </xf>
    <xf numFmtId="0" fontId="88" fillId="0" borderId="19" xfId="942" applyFont="1" applyBorder="1" applyAlignment="1">
      <alignment vertical="center"/>
      <protection/>
    </xf>
    <xf numFmtId="0" fontId="78" fillId="0" borderId="19" xfId="942" applyFont="1" applyBorder="1" applyAlignment="1">
      <alignment horizontal="left" vertical="center"/>
      <protection/>
    </xf>
    <xf numFmtId="0" fontId="78" fillId="0" borderId="19" xfId="942" applyFont="1" applyBorder="1" applyAlignment="1">
      <alignment horizontal="center" vertical="center"/>
      <protection/>
    </xf>
    <xf numFmtId="0" fontId="89" fillId="0" borderId="19" xfId="942" applyFont="1" applyBorder="1" applyAlignment="1">
      <alignment vertical="center"/>
      <protection/>
    </xf>
    <xf numFmtId="0" fontId="86" fillId="0" borderId="19" xfId="942" applyFont="1" applyBorder="1" applyAlignment="1">
      <alignment horizontal="right" vertical="center"/>
      <protection/>
    </xf>
    <xf numFmtId="0" fontId="78" fillId="0" borderId="19" xfId="942" applyFont="1" applyBorder="1" applyAlignment="1">
      <alignment vertical="center"/>
      <protection/>
    </xf>
    <xf numFmtId="0" fontId="86" fillId="0" borderId="19" xfId="942" applyFont="1" applyBorder="1" applyAlignment="1">
      <alignment vertical="center"/>
      <protection/>
    </xf>
    <xf numFmtId="2" fontId="89" fillId="0" borderId="19" xfId="942" applyNumberFormat="1" applyFont="1" applyBorder="1" applyAlignment="1">
      <alignment vertical="center" wrapText="1"/>
      <protection/>
    </xf>
    <xf numFmtId="0" fontId="86" fillId="0" borderId="19" xfId="942" applyFont="1" applyBorder="1" applyAlignment="1">
      <alignment vertical="center" wrapText="1"/>
      <protection/>
    </xf>
    <xf numFmtId="0" fontId="89" fillId="0" borderId="19" xfId="942" applyFont="1" applyBorder="1" applyAlignment="1">
      <alignment vertical="center" wrapText="1"/>
      <protection/>
    </xf>
    <xf numFmtId="2" fontId="86" fillId="0" borderId="19" xfId="942" applyNumberFormat="1" applyFont="1" applyBorder="1" applyAlignment="1">
      <alignment vertical="center"/>
      <protection/>
    </xf>
    <xf numFmtId="0" fontId="10" fillId="0" borderId="19" xfId="942" applyFont="1" applyBorder="1" applyAlignment="1">
      <alignment horizontal="left" vertical="center"/>
      <protection/>
    </xf>
    <xf numFmtId="2" fontId="89" fillId="0" borderId="19" xfId="942" applyNumberFormat="1" applyFont="1" applyBorder="1" applyAlignment="1">
      <alignment vertical="center"/>
      <protection/>
    </xf>
    <xf numFmtId="0" fontId="81" fillId="0" borderId="19" xfId="942" applyFont="1" applyBorder="1" applyAlignment="1">
      <alignment vertical="center"/>
      <protection/>
    </xf>
    <xf numFmtId="0" fontId="55" fillId="0" borderId="0" xfId="942" applyFont="1" applyAlignment="1">
      <alignment vertical="center" wrapText="1"/>
      <protection/>
    </xf>
    <xf numFmtId="0" fontId="55" fillId="0" borderId="0" xfId="942" applyFont="1" applyBorder="1" applyAlignment="1">
      <alignment horizontal="center" vertical="center"/>
      <protection/>
    </xf>
    <xf numFmtId="0" fontId="21" fillId="0" borderId="0" xfId="942" applyFont="1" applyBorder="1" applyAlignment="1">
      <alignment vertical="center"/>
      <protection/>
    </xf>
    <xf numFmtId="0" fontId="78" fillId="0" borderId="0" xfId="942" applyFont="1" applyBorder="1" applyAlignment="1">
      <alignment horizontal="center" vertical="center" wrapText="1"/>
      <protection/>
    </xf>
    <xf numFmtId="0" fontId="55" fillId="0" borderId="0" xfId="942" applyFont="1" applyBorder="1" applyAlignment="1">
      <alignment horizontal="left" vertical="top" wrapText="1"/>
      <protection/>
    </xf>
    <xf numFmtId="0" fontId="55" fillId="0" borderId="0" xfId="942" applyFont="1" applyBorder="1" applyAlignment="1">
      <alignment horizontal="center" vertical="top" wrapText="1"/>
      <protection/>
    </xf>
    <xf numFmtId="0" fontId="55" fillId="0" borderId="0" xfId="942" applyFont="1" applyAlignment="1">
      <alignment horizontal="center" vertical="top" wrapText="1"/>
      <protection/>
    </xf>
    <xf numFmtId="0" fontId="55" fillId="0" borderId="0" xfId="942" applyFont="1" applyFill="1" applyBorder="1" applyAlignment="1">
      <alignment horizontal="center" vertical="center" wrapText="1"/>
      <protection/>
    </xf>
    <xf numFmtId="0" fontId="55" fillId="0" borderId="0" xfId="942" applyFont="1" applyFill="1" applyBorder="1" applyAlignment="1">
      <alignment horizontal="center" vertical="top" wrapText="1"/>
      <protection/>
    </xf>
    <xf numFmtId="0" fontId="21" fillId="54" borderId="0" xfId="943" applyFont="1" applyFill="1">
      <alignment/>
      <protection/>
    </xf>
    <xf numFmtId="0" fontId="71" fillId="54" borderId="0" xfId="943" applyFont="1" applyFill="1">
      <alignment/>
      <protection/>
    </xf>
    <xf numFmtId="0" fontId="21" fillId="0" borderId="0" xfId="943" applyFont="1">
      <alignment/>
      <protection/>
    </xf>
    <xf numFmtId="0" fontId="21" fillId="54" borderId="0" xfId="943" applyFont="1" applyFill="1" applyAlignment="1">
      <alignment/>
      <protection/>
    </xf>
    <xf numFmtId="0" fontId="55" fillId="54" borderId="0" xfId="943" applyFont="1" applyFill="1" applyAlignment="1">
      <alignment horizontal="right"/>
      <protection/>
    </xf>
    <xf numFmtId="0" fontId="21" fillId="54" borderId="0" xfId="943" applyFont="1" applyFill="1" applyAlignment="1">
      <alignment horizontal="right"/>
      <protection/>
    </xf>
    <xf numFmtId="0" fontId="55" fillId="54" borderId="0" xfId="943" applyFont="1" applyFill="1" applyAlignment="1">
      <alignment horizontal="left"/>
      <protection/>
    </xf>
    <xf numFmtId="0" fontId="93" fillId="54" borderId="0" xfId="943" applyFont="1" applyFill="1" applyAlignment="1">
      <alignment horizontal="center"/>
      <protection/>
    </xf>
    <xf numFmtId="0" fontId="94" fillId="54" borderId="0" xfId="943" applyFont="1" applyFill="1" applyBorder="1" applyAlignment="1">
      <alignment horizontal="center"/>
      <protection/>
    </xf>
    <xf numFmtId="0" fontId="21" fillId="54" borderId="0" xfId="943" applyFont="1" applyFill="1" applyBorder="1" applyAlignment="1">
      <alignment horizontal="left"/>
      <protection/>
    </xf>
    <xf numFmtId="0" fontId="75" fillId="54" borderId="0" xfId="943" applyFont="1" applyFill="1" applyBorder="1">
      <alignment/>
      <protection/>
    </xf>
    <xf numFmtId="0" fontId="21" fillId="54" borderId="0" xfId="943" applyFont="1" applyFill="1" applyBorder="1">
      <alignment/>
      <protection/>
    </xf>
    <xf numFmtId="0" fontId="55" fillId="54" borderId="0" xfId="944" applyFont="1" applyFill="1" applyBorder="1" applyAlignment="1">
      <alignment vertical="center"/>
      <protection/>
    </xf>
    <xf numFmtId="0" fontId="55" fillId="54" borderId="0" xfId="944" applyFont="1" applyFill="1" applyBorder="1" applyAlignment="1">
      <alignment vertical="center" wrapText="1"/>
      <protection/>
    </xf>
    <xf numFmtId="0" fontId="55" fillId="54" borderId="0" xfId="944" applyFont="1" applyFill="1" applyAlignment="1">
      <alignment vertical="center"/>
      <protection/>
    </xf>
    <xf numFmtId="0" fontId="71" fillId="54" borderId="0" xfId="944" applyFont="1" applyFill="1" applyBorder="1" applyAlignment="1">
      <alignment vertical="center"/>
      <protection/>
    </xf>
    <xf numFmtId="0" fontId="55" fillId="54" borderId="0" xfId="944" applyFont="1" applyFill="1" applyAlignment="1">
      <alignment vertical="center" wrapText="1"/>
      <protection/>
    </xf>
    <xf numFmtId="0" fontId="79" fillId="0" borderId="0" xfId="944" applyFont="1" applyAlignment="1">
      <alignment vertical="center"/>
      <protection/>
    </xf>
    <xf numFmtId="0" fontId="73" fillId="54" borderId="0" xfId="944" applyFont="1" applyFill="1" applyBorder="1" applyAlignment="1">
      <alignment vertical="center"/>
      <protection/>
    </xf>
    <xf numFmtId="0" fontId="71" fillId="54" borderId="0" xfId="944" applyFont="1" applyFill="1" applyAlignment="1">
      <alignment horizontal="center" vertical="center" wrapText="1"/>
      <protection/>
    </xf>
    <xf numFmtId="0" fontId="55" fillId="54" borderId="0" xfId="944" applyFont="1" applyFill="1" applyAlignment="1">
      <alignment horizontal="center" vertical="center" wrapText="1"/>
      <protection/>
    </xf>
    <xf numFmtId="0" fontId="55" fillId="0" borderId="0" xfId="944" applyFont="1" applyFill="1" applyAlignment="1">
      <alignment horizontal="center" vertical="top" wrapText="1"/>
      <protection/>
    </xf>
    <xf numFmtId="0" fontId="36" fillId="54" borderId="0" xfId="944" applyFont="1" applyFill="1" applyAlignment="1">
      <alignment horizontal="center" vertical="center" wrapText="1"/>
      <protection/>
    </xf>
    <xf numFmtId="0" fontId="36" fillId="54" borderId="0" xfId="944" applyFont="1" applyFill="1" applyAlignment="1">
      <alignment vertical="center" wrapText="1"/>
      <protection/>
    </xf>
    <xf numFmtId="0" fontId="71" fillId="54" borderId="20" xfId="944" applyFont="1" applyFill="1" applyBorder="1" applyAlignment="1">
      <alignment horizontal="center" vertical="center" wrapText="1"/>
      <protection/>
    </xf>
    <xf numFmtId="0" fontId="71" fillId="54" borderId="19" xfId="944" applyFont="1" applyFill="1" applyBorder="1" applyAlignment="1">
      <alignment horizontal="center" vertical="center" wrapText="1"/>
      <protection/>
    </xf>
    <xf numFmtId="0" fontId="71" fillId="54" borderId="24" xfId="944" applyFont="1" applyFill="1" applyBorder="1" applyAlignment="1">
      <alignment horizontal="center" vertical="center" wrapText="1"/>
      <protection/>
    </xf>
    <xf numFmtId="0" fontId="71" fillId="0" borderId="19" xfId="944" applyFont="1" applyFill="1" applyBorder="1" applyAlignment="1">
      <alignment horizontal="center" vertical="center" wrapText="1"/>
      <protection/>
    </xf>
    <xf numFmtId="49" fontId="71" fillId="54" borderId="20" xfId="944" applyNumberFormat="1" applyFont="1" applyFill="1" applyBorder="1" applyAlignment="1">
      <alignment horizontal="center" vertical="center" wrapText="1"/>
      <protection/>
    </xf>
    <xf numFmtId="0" fontId="71" fillId="54" borderId="19" xfId="944" applyFont="1" applyFill="1" applyBorder="1" applyAlignment="1">
      <alignment horizontal="center" vertical="center"/>
      <protection/>
    </xf>
    <xf numFmtId="0" fontId="71" fillId="54" borderId="19" xfId="944" applyFont="1" applyFill="1" applyBorder="1" applyAlignment="1">
      <alignment vertical="center" wrapText="1"/>
      <protection/>
    </xf>
    <xf numFmtId="2" fontId="71" fillId="54" borderId="19" xfId="944" applyNumberFormat="1" applyFont="1" applyFill="1" applyBorder="1" applyAlignment="1">
      <alignment vertical="center" wrapText="1"/>
      <protection/>
    </xf>
    <xf numFmtId="0" fontId="55" fillId="54" borderId="19" xfId="944" applyFont="1" applyFill="1" applyBorder="1" applyAlignment="1">
      <alignment horizontal="center" vertical="center" wrapText="1"/>
      <protection/>
    </xf>
    <xf numFmtId="0" fontId="55" fillId="0" borderId="0" xfId="944" applyFont="1">
      <alignment/>
      <protection/>
    </xf>
    <xf numFmtId="0" fontId="78" fillId="0" borderId="0" xfId="944" applyFont="1">
      <alignment/>
      <protection/>
    </xf>
    <xf numFmtId="0" fontId="76" fillId="54" borderId="25" xfId="944" applyFont="1" applyFill="1" applyBorder="1" applyAlignment="1">
      <alignment horizontal="left" vertical="center"/>
      <protection/>
    </xf>
    <xf numFmtId="0" fontId="76" fillId="54" borderId="25" xfId="944" applyFont="1" applyFill="1" applyBorder="1" applyAlignment="1">
      <alignment horizontal="left" vertical="center" wrapText="1"/>
      <protection/>
    </xf>
    <xf numFmtId="0" fontId="55" fillId="54" borderId="20" xfId="944" applyFont="1" applyFill="1" applyBorder="1" applyAlignment="1">
      <alignment horizontal="left" vertical="center" wrapText="1"/>
      <protection/>
    </xf>
    <xf numFmtId="2" fontId="55" fillId="54" borderId="19" xfId="944" applyNumberFormat="1" applyFont="1" applyFill="1" applyBorder="1" applyAlignment="1">
      <alignment vertical="center" wrapText="1"/>
      <protection/>
    </xf>
    <xf numFmtId="0" fontId="55" fillId="54" borderId="26" xfId="944" applyFont="1" applyFill="1" applyBorder="1" applyAlignment="1">
      <alignment horizontal="left" vertical="center" wrapText="1"/>
      <protection/>
    </xf>
    <xf numFmtId="0" fontId="55" fillId="54" borderId="19" xfId="944" applyFont="1" applyFill="1" applyBorder="1" applyAlignment="1">
      <alignment vertical="center" wrapText="1"/>
      <protection/>
    </xf>
    <xf numFmtId="0" fontId="55" fillId="0" borderId="20" xfId="944" applyFont="1" applyFill="1" applyBorder="1" applyAlignment="1">
      <alignment horizontal="center" vertical="center" wrapText="1"/>
      <protection/>
    </xf>
    <xf numFmtId="0" fontId="55" fillId="0" borderId="20" xfId="944" applyFont="1" applyFill="1" applyBorder="1" applyAlignment="1">
      <alignment horizontal="left" vertical="center"/>
      <protection/>
    </xf>
    <xf numFmtId="0" fontId="55" fillId="0" borderId="26" xfId="944" applyFont="1" applyFill="1" applyBorder="1" applyAlignment="1">
      <alignment horizontal="left" vertical="center"/>
      <protection/>
    </xf>
    <xf numFmtId="0" fontId="55" fillId="0" borderId="22" xfId="944" applyFont="1" applyFill="1" applyBorder="1" applyAlignment="1">
      <alignment horizontal="left" vertical="center"/>
      <protection/>
    </xf>
    <xf numFmtId="0" fontId="55" fillId="0" borderId="22" xfId="944" applyFont="1" applyFill="1" applyBorder="1" applyAlignment="1">
      <alignment horizontal="left" vertical="center" wrapText="1"/>
      <protection/>
    </xf>
    <xf numFmtId="16" fontId="55" fillId="0" borderId="26" xfId="944" applyNumberFormat="1" applyFont="1" applyFill="1" applyBorder="1" applyAlignment="1">
      <alignment horizontal="left" vertical="center" wrapText="1"/>
      <protection/>
    </xf>
    <xf numFmtId="0" fontId="55" fillId="0" borderId="19" xfId="944" applyFont="1" applyFill="1" applyBorder="1" applyAlignment="1">
      <alignment vertical="center" wrapText="1"/>
      <protection/>
    </xf>
    <xf numFmtId="2" fontId="55" fillId="0" borderId="19" xfId="944" applyNumberFormat="1" applyFont="1" applyFill="1" applyBorder="1" applyAlignment="1">
      <alignment vertical="center" wrapText="1"/>
      <protection/>
    </xf>
    <xf numFmtId="0" fontId="55" fillId="0" borderId="26" xfId="944" applyFont="1" applyFill="1" applyBorder="1" applyAlignment="1">
      <alignment horizontal="left" vertical="center" wrapText="1"/>
      <protection/>
    </xf>
    <xf numFmtId="16" fontId="55" fillId="0" borderId="19" xfId="944" applyNumberFormat="1" applyFont="1" applyFill="1" applyBorder="1" applyAlignment="1">
      <alignment horizontal="left" vertical="center" wrapText="1"/>
      <protection/>
    </xf>
    <xf numFmtId="0" fontId="55" fillId="0" borderId="20" xfId="944" applyFont="1" applyFill="1" applyBorder="1" applyAlignment="1">
      <alignment vertical="center"/>
      <protection/>
    </xf>
    <xf numFmtId="0" fontId="55" fillId="0" borderId="22" xfId="944" applyFont="1" applyFill="1" applyBorder="1" applyAlignment="1">
      <alignment vertical="center"/>
      <protection/>
    </xf>
    <xf numFmtId="0" fontId="55" fillId="0" borderId="19" xfId="944" applyFont="1" applyFill="1" applyBorder="1" applyAlignment="1">
      <alignment horizontal="left" vertical="center" wrapText="1"/>
      <protection/>
    </xf>
    <xf numFmtId="0" fontId="55" fillId="54" borderId="20" xfId="944" applyFont="1" applyFill="1" applyBorder="1" applyAlignment="1">
      <alignment horizontal="center" vertical="center" wrapText="1"/>
      <protection/>
    </xf>
    <xf numFmtId="0" fontId="55" fillId="54" borderId="20" xfId="944" applyFont="1" applyFill="1" applyBorder="1" applyAlignment="1">
      <alignment horizontal="left" vertical="center"/>
      <protection/>
    </xf>
    <xf numFmtId="0" fontId="55" fillId="0" borderId="26" xfId="944" applyFont="1" applyFill="1" applyBorder="1" applyAlignment="1">
      <alignment vertical="center"/>
      <protection/>
    </xf>
    <xf numFmtId="0" fontId="55" fillId="54" borderId="19" xfId="944" applyFont="1" applyFill="1" applyBorder="1" applyAlignment="1">
      <alignment horizontal="left" vertical="center" wrapText="1"/>
      <protection/>
    </xf>
    <xf numFmtId="0" fontId="55" fillId="0" borderId="20" xfId="944" applyFont="1" applyFill="1" applyBorder="1" applyAlignment="1">
      <alignment horizontal="center" vertical="center"/>
      <protection/>
    </xf>
    <xf numFmtId="0" fontId="55" fillId="0" borderId="26" xfId="944" applyFont="1" applyFill="1" applyBorder="1" applyAlignment="1">
      <alignment/>
      <protection/>
    </xf>
    <xf numFmtId="0" fontId="71" fillId="0" borderId="26" xfId="944" applyFont="1" applyFill="1" applyBorder="1" applyAlignment="1">
      <alignment/>
      <protection/>
    </xf>
    <xf numFmtId="0" fontId="71" fillId="0" borderId="22" xfId="944" applyFont="1" applyFill="1" applyBorder="1" applyAlignment="1">
      <alignment horizontal="left" vertical="center"/>
      <protection/>
    </xf>
    <xf numFmtId="0" fontId="55" fillId="0" borderId="26" xfId="944" applyFont="1" applyBorder="1">
      <alignment/>
      <protection/>
    </xf>
    <xf numFmtId="0" fontId="55" fillId="54" borderId="22" xfId="944" applyFont="1" applyFill="1" applyBorder="1" applyAlignment="1">
      <alignment horizontal="left" vertical="center" wrapText="1"/>
      <protection/>
    </xf>
    <xf numFmtId="0" fontId="71" fillId="0" borderId="26" xfId="944" applyFont="1" applyBorder="1">
      <alignment/>
      <protection/>
    </xf>
    <xf numFmtId="0" fontId="71" fillId="54" borderId="22" xfId="944" applyFont="1" applyFill="1" applyBorder="1" applyAlignment="1">
      <alignment horizontal="left" vertical="center" wrapText="1"/>
      <protection/>
    </xf>
    <xf numFmtId="0" fontId="55" fillId="54" borderId="27" xfId="944" applyFont="1" applyFill="1" applyBorder="1" applyAlignment="1">
      <alignment horizontal="left" vertical="center"/>
      <protection/>
    </xf>
    <xf numFmtId="0" fontId="55" fillId="54" borderId="28" xfId="944" applyFont="1" applyFill="1" applyBorder="1" applyAlignment="1">
      <alignment horizontal="left" vertical="center"/>
      <protection/>
    </xf>
    <xf numFmtId="0" fontId="55" fillId="54" borderId="28" xfId="944" applyFont="1" applyFill="1" applyBorder="1" applyAlignment="1">
      <alignment horizontal="left" vertical="center" wrapText="1"/>
      <protection/>
    </xf>
    <xf numFmtId="0" fontId="55" fillId="54" borderId="22" xfId="944" applyFont="1" applyFill="1" applyBorder="1" applyAlignment="1">
      <alignment horizontal="left" vertical="center"/>
      <protection/>
    </xf>
    <xf numFmtId="16" fontId="55" fillId="54" borderId="19" xfId="944" applyNumberFormat="1" applyFont="1" applyFill="1" applyBorder="1" applyAlignment="1">
      <alignment horizontal="left" vertical="center" wrapText="1"/>
      <protection/>
    </xf>
    <xf numFmtId="0" fontId="21" fillId="0" borderId="22" xfId="944" applyFont="1" applyBorder="1" applyAlignment="1">
      <alignment horizontal="left" vertical="center" wrapText="1"/>
      <protection/>
    </xf>
    <xf numFmtId="0" fontId="55" fillId="54" borderId="19" xfId="944" applyFont="1" applyFill="1" applyBorder="1" applyAlignment="1" quotePrefix="1">
      <alignment horizontal="left" vertical="center" wrapText="1"/>
      <protection/>
    </xf>
    <xf numFmtId="0" fontId="55" fillId="0" borderId="26" xfId="944" applyFont="1" applyBorder="1" applyAlignment="1">
      <alignment/>
      <protection/>
    </xf>
    <xf numFmtId="0" fontId="55" fillId="0" borderId="19" xfId="944" applyFont="1" applyFill="1" applyBorder="1" applyAlignment="1">
      <alignment horizontal="center" vertical="center" wrapText="1"/>
      <protection/>
    </xf>
    <xf numFmtId="0" fontId="55" fillId="0" borderId="27" xfId="944" applyFont="1" applyFill="1" applyBorder="1" applyAlignment="1">
      <alignment horizontal="left" vertical="center"/>
      <protection/>
    </xf>
    <xf numFmtId="0" fontId="55" fillId="0" borderId="28" xfId="944" applyFont="1" applyFill="1" applyBorder="1" applyAlignment="1">
      <alignment horizontal="left" vertical="center"/>
      <protection/>
    </xf>
    <xf numFmtId="0" fontId="55" fillId="0" borderId="28" xfId="944" applyFont="1" applyFill="1" applyBorder="1" applyAlignment="1">
      <alignment horizontal="left" vertical="center" wrapText="1"/>
      <protection/>
    </xf>
    <xf numFmtId="0" fontId="55" fillId="0" borderId="19" xfId="944" applyFont="1" applyFill="1" applyBorder="1" applyAlignment="1" quotePrefix="1">
      <alignment horizontal="left" vertical="center" wrapText="1"/>
      <protection/>
    </xf>
    <xf numFmtId="0" fontId="55" fillId="0" borderId="19" xfId="944" applyFont="1" applyFill="1" applyBorder="1" applyAlignment="1">
      <alignment horizontal="left" vertical="center"/>
      <protection/>
    </xf>
    <xf numFmtId="0" fontId="71" fillId="0" borderId="28" xfId="944" applyFont="1" applyFill="1" applyBorder="1" applyAlignment="1">
      <alignment horizontal="left" vertical="center"/>
      <protection/>
    </xf>
    <xf numFmtId="0" fontId="76" fillId="0" borderId="20" xfId="944" applyFont="1" applyFill="1" applyBorder="1" applyAlignment="1">
      <alignment horizontal="left" vertical="center"/>
      <protection/>
    </xf>
    <xf numFmtId="0" fontId="76" fillId="0" borderId="26" xfId="944" applyFont="1" applyFill="1" applyBorder="1" applyAlignment="1">
      <alignment horizontal="left" vertical="center"/>
      <protection/>
    </xf>
    <xf numFmtId="16" fontId="55" fillId="0" borderId="19" xfId="944" applyNumberFormat="1" applyFont="1" applyFill="1" applyBorder="1" applyAlignment="1" quotePrefix="1">
      <alignment horizontal="left" vertical="center" wrapText="1"/>
      <protection/>
    </xf>
    <xf numFmtId="0" fontId="55" fillId="0" borderId="20" xfId="944" applyFont="1" applyBorder="1">
      <alignment/>
      <protection/>
    </xf>
    <xf numFmtId="0" fontId="76" fillId="54" borderId="22" xfId="944" applyFont="1" applyFill="1" applyBorder="1" applyAlignment="1">
      <alignment horizontal="left" vertical="center"/>
      <protection/>
    </xf>
    <xf numFmtId="0" fontId="76" fillId="54" borderId="22" xfId="944" applyFont="1" applyFill="1" applyBorder="1" applyAlignment="1">
      <alignment horizontal="left" vertical="center" wrapText="1"/>
      <protection/>
    </xf>
    <xf numFmtId="0" fontId="71" fillId="0" borderId="22" xfId="944" applyFont="1" applyFill="1" applyBorder="1" applyAlignment="1">
      <alignment horizontal="left" vertical="center" wrapText="1"/>
      <protection/>
    </xf>
    <xf numFmtId="16" fontId="71" fillId="54" borderId="19" xfId="944" applyNumberFormat="1" applyFont="1" applyFill="1" applyBorder="1" applyAlignment="1" quotePrefix="1">
      <alignment horizontal="left" vertical="center" wrapText="1"/>
      <protection/>
    </xf>
    <xf numFmtId="0" fontId="95" fillId="54" borderId="19" xfId="944" applyFont="1" applyFill="1" applyBorder="1" applyAlignment="1">
      <alignment horizontal="center" vertical="center" wrapText="1"/>
      <protection/>
    </xf>
    <xf numFmtId="0" fontId="71" fillId="54" borderId="19" xfId="944" applyFont="1" applyFill="1" applyBorder="1" applyAlignment="1">
      <alignment horizontal="left" vertical="center" wrapText="1"/>
      <protection/>
    </xf>
    <xf numFmtId="0" fontId="95" fillId="54" borderId="20" xfId="944" applyFont="1" applyFill="1" applyBorder="1" applyAlignment="1">
      <alignment horizontal="center" vertical="center" wrapText="1"/>
      <protection/>
    </xf>
    <xf numFmtId="0" fontId="71" fillId="54" borderId="0" xfId="944" applyFont="1" applyFill="1" applyBorder="1" applyAlignment="1">
      <alignment horizontal="left" vertical="center" wrapText="1"/>
      <protection/>
    </xf>
    <xf numFmtId="0" fontId="55" fillId="54" borderId="0" xfId="944" applyFont="1" applyFill="1" applyBorder="1" applyAlignment="1">
      <alignment horizontal="left" vertical="center" wrapText="1"/>
      <protection/>
    </xf>
    <xf numFmtId="0" fontId="74" fillId="54" borderId="0" xfId="944" applyFont="1" applyFill="1" applyAlignment="1">
      <alignment horizontal="left" vertical="center"/>
      <protection/>
    </xf>
    <xf numFmtId="0" fontId="21" fillId="0" borderId="0" xfId="944" applyFont="1" applyAlignment="1">
      <alignment/>
      <protection/>
    </xf>
    <xf numFmtId="0" fontId="21" fillId="0" borderId="21" xfId="944" applyFont="1" applyBorder="1" applyAlignment="1">
      <alignment/>
      <protection/>
    </xf>
    <xf numFmtId="0" fontId="21" fillId="0" borderId="0" xfId="944" applyFont="1" applyBorder="1" applyAlignment="1">
      <alignment/>
      <protection/>
    </xf>
    <xf numFmtId="0" fontId="55" fillId="54" borderId="0" xfId="944" applyFont="1" applyFill="1" applyAlignment="1">
      <alignment horizontal="center" vertical="top" wrapText="1"/>
      <protection/>
    </xf>
    <xf numFmtId="0" fontId="74" fillId="0" borderId="0" xfId="944" applyFont="1" applyFill="1" applyAlignment="1">
      <alignment horizontal="left" vertical="center"/>
      <protection/>
    </xf>
    <xf numFmtId="0" fontId="21" fillId="0" borderId="0" xfId="944" applyFont="1" applyFill="1" applyAlignment="1">
      <alignment/>
      <protection/>
    </xf>
    <xf numFmtId="0" fontId="21" fillId="0" borderId="21" xfId="944" applyFont="1" applyFill="1" applyBorder="1" applyAlignment="1">
      <alignment/>
      <protection/>
    </xf>
    <xf numFmtId="0" fontId="21" fillId="0" borderId="0" xfId="944" applyFont="1" applyFill="1" applyBorder="1" applyAlignment="1">
      <alignment/>
      <protection/>
    </xf>
    <xf numFmtId="0" fontId="55" fillId="0" borderId="0" xfId="944" applyFont="1" applyFill="1" applyAlignment="1">
      <alignment vertical="center" wrapText="1"/>
      <protection/>
    </xf>
    <xf numFmtId="0" fontId="55" fillId="0" borderId="0" xfId="944" applyFont="1" applyFill="1" applyAlignment="1">
      <alignment horizontal="center" vertical="center" wrapText="1"/>
      <protection/>
    </xf>
    <xf numFmtId="0" fontId="21" fillId="54" borderId="0" xfId="0" applyFont="1" applyFill="1" applyAlignment="1">
      <alignment vertical="center"/>
    </xf>
    <xf numFmtId="0" fontId="55" fillId="54" borderId="0" xfId="0" applyFont="1" applyFill="1" applyAlignment="1">
      <alignment horizontal="left" vertical="center"/>
    </xf>
    <xf numFmtId="0" fontId="55" fillId="54" borderId="0" xfId="0" applyFont="1" applyFill="1" applyAlignment="1">
      <alignment horizontal="right" vertical="center"/>
    </xf>
    <xf numFmtId="0" fontId="96" fillId="0" borderId="0" xfId="0" applyFont="1" applyFill="1" applyAlignment="1">
      <alignment vertical="center"/>
    </xf>
    <xf numFmtId="0" fontId="21" fillId="54" borderId="0" xfId="0" applyFont="1" applyFill="1" applyAlignment="1">
      <alignment vertical="center"/>
    </xf>
    <xf numFmtId="0" fontId="10" fillId="54" borderId="0" xfId="0" applyFont="1" applyFill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/>
    </xf>
    <xf numFmtId="0" fontId="55" fillId="0" borderId="22" xfId="0" applyFont="1" applyBorder="1" applyAlignment="1">
      <alignment horizontal="center" vertical="center" wrapText="1"/>
    </xf>
    <xf numFmtId="2" fontId="55" fillId="0" borderId="19" xfId="0" applyNumberFormat="1" applyFont="1" applyBorder="1" applyAlignment="1">
      <alignment horizontal="center" vertical="center" wrapText="1"/>
    </xf>
    <xf numFmtId="16" fontId="55" fillId="0" borderId="19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vertical="center" wrapText="1"/>
    </xf>
    <xf numFmtId="0" fontId="21" fillId="0" borderId="26" xfId="0" applyFont="1" applyBorder="1" applyAlignment="1">
      <alignment vertical="center"/>
    </xf>
    <xf numFmtId="0" fontId="55" fillId="0" borderId="22" xfId="0" applyFont="1" applyBorder="1" applyAlignment="1">
      <alignment vertical="center" wrapText="1"/>
    </xf>
    <xf numFmtId="0" fontId="55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49" fontId="55" fillId="0" borderId="19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left" vertical="center" wrapText="1"/>
    </xf>
    <xf numFmtId="0" fontId="95" fillId="0" borderId="1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54" borderId="19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vertical="center" wrapText="1"/>
    </xf>
    <xf numFmtId="0" fontId="55" fillId="54" borderId="0" xfId="0" applyFont="1" applyFill="1" applyAlignment="1">
      <alignment/>
    </xf>
    <xf numFmtId="0" fontId="71" fillId="54" borderId="0" xfId="0" applyFont="1" applyFill="1" applyAlignment="1">
      <alignment/>
    </xf>
    <xf numFmtId="14" fontId="55" fillId="54" borderId="0" xfId="0" applyNumberFormat="1" applyFont="1" applyFill="1" applyAlignment="1">
      <alignment/>
    </xf>
    <xf numFmtId="0" fontId="55" fillId="54" borderId="19" xfId="0" applyFont="1" applyFill="1" applyBorder="1" applyAlignment="1">
      <alignment horizontal="center" vertical="center"/>
    </xf>
    <xf numFmtId="0" fontId="55" fillId="54" borderId="20" xfId="0" applyFont="1" applyFill="1" applyBorder="1" applyAlignment="1">
      <alignment/>
    </xf>
    <xf numFmtId="0" fontId="55" fillId="54" borderId="26" xfId="0" applyFont="1" applyFill="1" applyBorder="1" applyAlignment="1">
      <alignment/>
    </xf>
    <xf numFmtId="0" fontId="55" fillId="54" borderId="22" xfId="0" applyFont="1" applyFill="1" applyBorder="1" applyAlignment="1">
      <alignment horizontal="center" wrapText="1"/>
    </xf>
    <xf numFmtId="0" fontId="55" fillId="54" borderId="19" xfId="0" applyFont="1" applyFill="1" applyBorder="1" applyAlignment="1">
      <alignment horizontal="center" vertical="top" wrapText="1"/>
    </xf>
    <xf numFmtId="0" fontId="71" fillId="54" borderId="19" xfId="0" applyFont="1" applyFill="1" applyBorder="1" applyAlignment="1">
      <alignment horizontal="center" vertical="center"/>
    </xf>
    <xf numFmtId="0" fontId="71" fillId="54" borderId="25" xfId="0" applyFont="1" applyFill="1" applyBorder="1" applyAlignment="1">
      <alignment horizontal="left" wrapText="1"/>
    </xf>
    <xf numFmtId="0" fontId="55" fillId="54" borderId="19" xfId="0" applyFont="1" applyFill="1" applyBorder="1" applyAlignment="1">
      <alignment horizontal="left" vertical="top" wrapText="1"/>
    </xf>
    <xf numFmtId="0" fontId="71" fillId="41" borderId="19" xfId="0" applyFont="1" applyFill="1" applyBorder="1" applyAlignment="1">
      <alignment horizontal="center" vertical="top" wrapText="1"/>
    </xf>
    <xf numFmtId="0" fontId="71" fillId="41" borderId="20" xfId="0" applyFont="1" applyFill="1" applyBorder="1" applyAlignment="1">
      <alignment horizontal="center" vertical="center"/>
    </xf>
    <xf numFmtId="0" fontId="71" fillId="41" borderId="20" xfId="0" applyFont="1" applyFill="1" applyBorder="1" applyAlignment="1">
      <alignment horizontal="left"/>
    </xf>
    <xf numFmtId="0" fontId="71" fillId="41" borderId="26" xfId="0" applyFont="1" applyFill="1" applyBorder="1" applyAlignment="1">
      <alignment/>
    </xf>
    <xf numFmtId="0" fontId="71" fillId="41" borderId="22" xfId="0" applyFont="1" applyFill="1" applyBorder="1" applyAlignment="1">
      <alignment horizontal="left" wrapText="1" indent="1"/>
    </xf>
    <xf numFmtId="0" fontId="55" fillId="41" borderId="19" xfId="0" applyFont="1" applyFill="1" applyBorder="1" applyAlignment="1">
      <alignment horizontal="left" vertical="top" wrapText="1"/>
    </xf>
    <xf numFmtId="0" fontId="55" fillId="41" borderId="19" xfId="0" applyFont="1" applyFill="1" applyBorder="1" applyAlignment="1">
      <alignment horizontal="center" wrapText="1"/>
    </xf>
    <xf numFmtId="0" fontId="55" fillId="41" borderId="19" xfId="0" applyFont="1" applyFill="1" applyBorder="1" applyAlignment="1">
      <alignment horizontal="left" wrapText="1"/>
    </xf>
    <xf numFmtId="49" fontId="55" fillId="54" borderId="20" xfId="0" applyNumberFormat="1" applyFont="1" applyFill="1" applyBorder="1" applyAlignment="1">
      <alignment horizontal="center" vertical="center"/>
    </xf>
    <xf numFmtId="0" fontId="55" fillId="54" borderId="20" xfId="0" applyFont="1" applyFill="1" applyBorder="1" applyAlignment="1">
      <alignment horizontal="left"/>
    </xf>
    <xf numFmtId="0" fontId="55" fillId="54" borderId="22" xfId="0" applyFont="1" applyFill="1" applyBorder="1" applyAlignment="1">
      <alignment wrapText="1"/>
    </xf>
    <xf numFmtId="0" fontId="55" fillId="54" borderId="19" xfId="0" applyFont="1" applyFill="1" applyBorder="1" applyAlignment="1">
      <alignment horizontal="left" wrapText="1"/>
    </xf>
    <xf numFmtId="0" fontId="55" fillId="54" borderId="19" xfId="0" applyFont="1" applyFill="1" applyBorder="1" applyAlignment="1" quotePrefix="1">
      <alignment horizontal="left" vertical="top" wrapText="1"/>
    </xf>
    <xf numFmtId="49" fontId="55" fillId="54" borderId="19" xfId="0" applyNumberFormat="1" applyFont="1" applyFill="1" applyBorder="1" applyAlignment="1">
      <alignment horizontal="center" vertical="center"/>
    </xf>
    <xf numFmtId="0" fontId="55" fillId="54" borderId="19" xfId="0" applyFont="1" applyFill="1" applyBorder="1" applyAlignment="1">
      <alignment horizontal="center" wrapText="1"/>
    </xf>
    <xf numFmtId="0" fontId="71" fillId="54" borderId="23" xfId="0" applyFont="1" applyFill="1" applyBorder="1" applyAlignment="1">
      <alignment horizontal="center" vertical="center"/>
    </xf>
    <xf numFmtId="0" fontId="71" fillId="54" borderId="28" xfId="0" applyFont="1" applyFill="1" applyBorder="1" applyAlignment="1">
      <alignment wrapText="1"/>
    </xf>
    <xf numFmtId="0" fontId="55" fillId="54" borderId="20" xfId="0" applyFont="1" applyFill="1" applyBorder="1" applyAlignment="1">
      <alignment/>
    </xf>
    <xf numFmtId="0" fontId="71" fillId="54" borderId="20" xfId="0" applyFont="1" applyFill="1" applyBorder="1" applyAlignment="1">
      <alignment horizontal="center" vertical="center"/>
    </xf>
    <xf numFmtId="0" fontId="71" fillId="54" borderId="20" xfId="0" applyFont="1" applyFill="1" applyBorder="1" applyAlignment="1">
      <alignment/>
    </xf>
    <xf numFmtId="0" fontId="71" fillId="54" borderId="22" xfId="0" applyFont="1" applyFill="1" applyBorder="1" applyAlignment="1">
      <alignment/>
    </xf>
    <xf numFmtId="0" fontId="71" fillId="54" borderId="22" xfId="0" applyFont="1" applyFill="1" applyBorder="1" applyAlignment="1">
      <alignment wrapText="1"/>
    </xf>
    <xf numFmtId="16" fontId="55" fillId="54" borderId="19" xfId="0" applyNumberFormat="1" applyFont="1" applyFill="1" applyBorder="1" applyAlignment="1">
      <alignment horizontal="left" vertical="top" wrapText="1"/>
    </xf>
    <xf numFmtId="0" fontId="71" fillId="41" borderId="19" xfId="0" applyFont="1" applyFill="1" applyBorder="1" applyAlignment="1">
      <alignment horizontal="center" vertical="center"/>
    </xf>
    <xf numFmtId="0" fontId="55" fillId="41" borderId="19" xfId="0" applyFont="1" applyFill="1" applyBorder="1" applyAlignment="1">
      <alignment horizontal="center" vertical="top" wrapText="1"/>
    </xf>
    <xf numFmtId="0" fontId="71" fillId="54" borderId="20" xfId="0" applyFont="1" applyFill="1" applyBorder="1" applyAlignment="1">
      <alignment horizontal="left"/>
    </xf>
    <xf numFmtId="1" fontId="55" fillId="54" borderId="19" xfId="0" applyNumberFormat="1" applyFont="1" applyFill="1" applyBorder="1" applyAlignment="1">
      <alignment horizontal="center" vertical="top" wrapText="1"/>
    </xf>
    <xf numFmtId="2" fontId="55" fillId="54" borderId="19" xfId="0" applyNumberFormat="1" applyFont="1" applyFill="1" applyBorder="1" applyAlignment="1">
      <alignment horizontal="left" vertical="top" wrapText="1"/>
    </xf>
    <xf numFmtId="0" fontId="55" fillId="54" borderId="26" xfId="0" applyFont="1" applyFill="1" applyBorder="1" applyAlignment="1">
      <alignment horizontal="left" wrapText="1"/>
    </xf>
    <xf numFmtId="0" fontId="55" fillId="0" borderId="22" xfId="0" applyFont="1" applyBorder="1" applyAlignment="1">
      <alignment wrapText="1"/>
    </xf>
    <xf numFmtId="16" fontId="55" fillId="0" borderId="19" xfId="0" applyNumberFormat="1" applyFont="1" applyFill="1" applyBorder="1" applyAlignment="1">
      <alignment horizontal="left" vertical="top" wrapText="1"/>
    </xf>
    <xf numFmtId="16" fontId="55" fillId="0" borderId="19" xfId="0" applyNumberFormat="1" applyFont="1" applyFill="1" applyBorder="1" applyAlignment="1">
      <alignment horizontal="center" vertical="center" wrapText="1"/>
    </xf>
    <xf numFmtId="0" fontId="55" fillId="54" borderId="22" xfId="0" applyFont="1" applyFill="1" applyBorder="1" applyAlignment="1">
      <alignment/>
    </xf>
    <xf numFmtId="16" fontId="55" fillId="54" borderId="19" xfId="0" applyNumberFormat="1" applyFont="1" applyFill="1" applyBorder="1" applyAlignment="1" quotePrefix="1">
      <alignment horizontal="left" vertical="top" wrapText="1"/>
    </xf>
    <xf numFmtId="16" fontId="55" fillId="54" borderId="19" xfId="0" applyNumberFormat="1" applyFont="1" applyFill="1" applyBorder="1" applyAlignment="1" quotePrefix="1">
      <alignment horizontal="center" vertical="center" wrapText="1"/>
    </xf>
    <xf numFmtId="0" fontId="55" fillId="41" borderId="19" xfId="0" applyFont="1" applyFill="1" applyBorder="1" applyAlignment="1">
      <alignment horizontal="center" vertical="center" wrapText="1"/>
    </xf>
    <xf numFmtId="1" fontId="55" fillId="41" borderId="19" xfId="0" applyNumberFormat="1" applyFont="1" applyFill="1" applyBorder="1" applyAlignment="1">
      <alignment horizontal="center" vertical="top" wrapText="1"/>
    </xf>
    <xf numFmtId="0" fontId="71" fillId="54" borderId="22" xfId="0" applyFont="1" applyFill="1" applyBorder="1" applyAlignment="1">
      <alignment horizontal="left"/>
    </xf>
    <xf numFmtId="0" fontId="71" fillId="54" borderId="22" xfId="0" applyFont="1" applyFill="1" applyBorder="1" applyAlignment="1">
      <alignment horizontal="left" wrapText="1" indent="1"/>
    </xf>
    <xf numFmtId="1" fontId="71" fillId="41" borderId="19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55" fillId="0" borderId="22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vertical="center" wrapText="1"/>
    </xf>
    <xf numFmtId="2" fontId="71" fillId="0" borderId="15" xfId="0" applyNumberFormat="1" applyFont="1" applyFill="1" applyBorder="1" applyAlignment="1">
      <alignment vertical="center" wrapText="1"/>
    </xf>
    <xf numFmtId="0" fontId="55" fillId="0" borderId="32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2" fontId="55" fillId="0" borderId="15" xfId="0" applyNumberFormat="1" applyFont="1" applyFill="1" applyBorder="1" applyAlignment="1">
      <alignment vertical="center" wrapText="1"/>
    </xf>
    <xf numFmtId="16" fontId="55" fillId="0" borderId="15" xfId="0" applyNumberFormat="1" applyFont="1" applyFill="1" applyBorder="1" applyAlignment="1" quotePrefix="1">
      <alignment horizontal="center" vertical="center" wrapText="1"/>
    </xf>
    <xf numFmtId="16" fontId="55" fillId="0" borderId="15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 quotePrefix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2" fontId="71" fillId="0" borderId="33" xfId="0" applyNumberFormat="1" applyFont="1" applyFill="1" applyBorder="1" applyAlignment="1">
      <alignment vertical="center" wrapText="1"/>
    </xf>
    <xf numFmtId="0" fontId="71" fillId="0" borderId="19" xfId="940" applyFont="1" applyFill="1" applyBorder="1" applyAlignment="1">
      <alignment vertical="center" wrapText="1"/>
      <protection/>
    </xf>
    <xf numFmtId="0" fontId="71" fillId="0" borderId="32" xfId="940" applyFont="1" applyFill="1" applyBorder="1" applyAlignment="1">
      <alignment horizontal="center" vertical="center" wrapText="1"/>
      <protection/>
    </xf>
    <xf numFmtId="0" fontId="71" fillId="0" borderId="15" xfId="940" applyFont="1" applyFill="1" applyBorder="1" applyAlignment="1">
      <alignment horizontal="center" vertical="center" wrapText="1"/>
      <protection/>
    </xf>
    <xf numFmtId="0" fontId="55" fillId="0" borderId="19" xfId="940" applyFont="1" applyFill="1" applyBorder="1" applyAlignment="1">
      <alignment horizontal="center" vertical="center"/>
      <protection/>
    </xf>
    <xf numFmtId="0" fontId="55" fillId="0" borderId="32" xfId="940" applyFont="1" applyFill="1" applyBorder="1" applyAlignment="1">
      <alignment horizontal="center" vertical="center" wrapText="1"/>
      <protection/>
    </xf>
    <xf numFmtId="0" fontId="55" fillId="0" borderId="15" xfId="940" applyFont="1" applyFill="1" applyBorder="1" applyAlignment="1">
      <alignment horizontal="center" vertical="center" wrapText="1"/>
      <protection/>
    </xf>
    <xf numFmtId="0" fontId="55" fillId="0" borderId="32" xfId="940" applyFont="1" applyFill="1" applyBorder="1" applyAlignment="1">
      <alignment vertical="center" wrapText="1"/>
      <protection/>
    </xf>
    <xf numFmtId="0" fontId="55" fillId="0" borderId="15" xfId="940" applyFont="1" applyFill="1" applyBorder="1" applyAlignment="1">
      <alignment vertical="center" wrapText="1"/>
      <protection/>
    </xf>
    <xf numFmtId="2" fontId="55" fillId="0" borderId="15" xfId="940" applyNumberFormat="1" applyFont="1" applyFill="1" applyBorder="1" applyAlignment="1">
      <alignment vertical="center" wrapText="1"/>
      <protection/>
    </xf>
    <xf numFmtId="0" fontId="71" fillId="0" borderId="19" xfId="940" applyFont="1" applyFill="1" applyBorder="1" applyAlignment="1">
      <alignment horizontal="center" vertical="center"/>
      <protection/>
    </xf>
    <xf numFmtId="0" fontId="71" fillId="0" borderId="32" xfId="940" applyFont="1" applyFill="1" applyBorder="1" applyAlignment="1">
      <alignment vertical="center" wrapText="1"/>
      <protection/>
    </xf>
    <xf numFmtId="0" fontId="71" fillId="0" borderId="15" xfId="940" applyFont="1" applyFill="1" applyBorder="1" applyAlignment="1">
      <alignment vertical="center" wrapText="1"/>
      <protection/>
    </xf>
    <xf numFmtId="0" fontId="55" fillId="0" borderId="19" xfId="941" applyFont="1" applyBorder="1" applyAlignment="1">
      <alignment horizontal="center" vertical="center" wrapText="1"/>
      <protection/>
    </xf>
    <xf numFmtId="0" fontId="55" fillId="0" borderId="19" xfId="941" applyFont="1" applyFill="1" applyBorder="1" applyAlignment="1">
      <alignment horizontal="center" vertical="center" wrapText="1"/>
      <protection/>
    </xf>
    <xf numFmtId="0" fontId="55" fillId="0" borderId="23" xfId="941" applyNumberFormat="1" applyFont="1" applyFill="1" applyBorder="1" applyAlignment="1">
      <alignment horizontal="center" vertical="center" wrapText="1"/>
      <protection/>
    </xf>
    <xf numFmtId="0" fontId="89" fillId="0" borderId="19" xfId="941" applyFont="1" applyBorder="1" applyAlignment="1">
      <alignment horizontal="center" vertical="center" wrapText="1"/>
      <protection/>
    </xf>
    <xf numFmtId="0" fontId="89" fillId="0" borderId="19" xfId="941" applyFont="1" applyBorder="1" applyAlignment="1">
      <alignment horizontal="left" vertical="center" wrapText="1"/>
      <protection/>
    </xf>
    <xf numFmtId="0" fontId="89" fillId="0" borderId="19" xfId="941" applyFont="1" applyBorder="1" applyAlignment="1">
      <alignment horizontal="right" vertical="center" wrapText="1"/>
      <protection/>
    </xf>
    <xf numFmtId="2" fontId="89" fillId="0" borderId="19" xfId="941" applyNumberFormat="1" applyFont="1" applyBorder="1" applyAlignment="1">
      <alignment horizontal="right" vertical="center" wrapText="1"/>
      <protection/>
    </xf>
    <xf numFmtId="0" fontId="86" fillId="0" borderId="19" xfId="941" applyFont="1" applyBorder="1" applyAlignment="1">
      <alignment horizontal="center" vertical="center" wrapText="1"/>
      <protection/>
    </xf>
    <xf numFmtId="0" fontId="86" fillId="0" borderId="19" xfId="941" applyFont="1" applyBorder="1" applyAlignment="1">
      <alignment horizontal="left" vertical="center" wrapText="1"/>
      <protection/>
    </xf>
    <xf numFmtId="0" fontId="86" fillId="0" borderId="19" xfId="941" applyFont="1" applyBorder="1" applyAlignment="1">
      <alignment horizontal="right" vertical="center" wrapText="1"/>
      <protection/>
    </xf>
    <xf numFmtId="2" fontId="86" fillId="0" borderId="19" xfId="941" applyNumberFormat="1" applyFont="1" applyBorder="1" applyAlignment="1">
      <alignment horizontal="right" vertical="center" wrapText="1"/>
      <protection/>
    </xf>
    <xf numFmtId="0" fontId="86" fillId="0" borderId="0" xfId="941" applyFont="1" applyAlignment="1">
      <alignment horizontal="center" vertical="center"/>
      <protection/>
    </xf>
    <xf numFmtId="0" fontId="86" fillId="0" borderId="0" xfId="941" applyFont="1" applyAlignment="1">
      <alignment vertical="center"/>
      <protection/>
    </xf>
    <xf numFmtId="2" fontId="89" fillId="0" borderId="19" xfId="941" applyNumberFormat="1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/>
    </xf>
    <xf numFmtId="0" fontId="71" fillId="0" borderId="34" xfId="0" applyFont="1" applyBorder="1" applyAlignment="1">
      <alignment/>
    </xf>
    <xf numFmtId="0" fontId="36" fillId="0" borderId="0" xfId="0" applyFont="1" applyAlignment="1">
      <alignment/>
    </xf>
    <xf numFmtId="0" fontId="21" fillId="0" borderId="19" xfId="0" applyFont="1" applyBorder="1" applyAlignment="1">
      <alignment/>
    </xf>
    <xf numFmtId="2" fontId="58" fillId="0" borderId="19" xfId="0" applyNumberFormat="1" applyFont="1" applyBorder="1" applyAlignment="1">
      <alignment/>
    </xf>
    <xf numFmtId="0" fontId="36" fillId="0" borderId="19" xfId="0" applyFont="1" applyBorder="1" applyAlignment="1">
      <alignment/>
    </xf>
    <xf numFmtId="0" fontId="55" fillId="54" borderId="22" xfId="0" applyFont="1" applyFill="1" applyBorder="1" applyAlignment="1">
      <alignment/>
    </xf>
    <xf numFmtId="0" fontId="55" fillId="54" borderId="19" xfId="0" applyFont="1" applyFill="1" applyBorder="1" applyAlignment="1">
      <alignment horizontal="left" wrapText="1" indent="1"/>
    </xf>
    <xf numFmtId="2" fontId="54" fillId="0" borderId="19" xfId="0" applyNumberFormat="1" applyFont="1" applyBorder="1" applyAlignment="1">
      <alignment/>
    </xf>
    <xf numFmtId="0" fontId="21" fillId="0" borderId="19" xfId="0" applyFont="1" applyBorder="1" applyAlignment="1">
      <alignment/>
    </xf>
    <xf numFmtId="49" fontId="55" fillId="0" borderId="25" xfId="0" applyNumberFormat="1" applyFont="1" applyBorder="1" applyAlignment="1">
      <alignment/>
    </xf>
    <xf numFmtId="49" fontId="55" fillId="54" borderId="35" xfId="0" applyNumberFormat="1" applyFont="1" applyFill="1" applyBorder="1" applyAlignment="1">
      <alignment/>
    </xf>
    <xf numFmtId="0" fontId="55" fillId="0" borderId="34" xfId="0" applyFont="1" applyBorder="1" applyAlignment="1">
      <alignment wrapText="1"/>
    </xf>
    <xf numFmtId="0" fontId="54" fillId="0" borderId="19" xfId="0" applyFont="1" applyBorder="1" applyAlignment="1">
      <alignment/>
    </xf>
    <xf numFmtId="49" fontId="55" fillId="54" borderId="20" xfId="0" applyNumberFormat="1" applyFont="1" applyFill="1" applyBorder="1" applyAlignment="1">
      <alignment/>
    </xf>
    <xf numFmtId="49" fontId="55" fillId="54" borderId="22" xfId="0" applyNumberFormat="1" applyFont="1" applyFill="1" applyBorder="1" applyAlignment="1">
      <alignment/>
    </xf>
    <xf numFmtId="0" fontId="55" fillId="54" borderId="19" xfId="0" applyFont="1" applyFill="1" applyBorder="1" applyAlignment="1">
      <alignment wrapText="1"/>
    </xf>
    <xf numFmtId="0" fontId="97" fillId="54" borderId="19" xfId="0" applyFont="1" applyFill="1" applyBorder="1" applyAlignment="1">
      <alignment wrapText="1"/>
    </xf>
    <xf numFmtId="0" fontId="55" fillId="0" borderId="19" xfId="0" applyFont="1" applyBorder="1" applyAlignment="1">
      <alignment wrapText="1"/>
    </xf>
    <xf numFmtId="0" fontId="58" fillId="0" borderId="19" xfId="0" applyFont="1" applyBorder="1" applyAlignment="1">
      <alignment/>
    </xf>
    <xf numFmtId="16" fontId="55" fillId="54" borderId="20" xfId="0" applyNumberFormat="1" applyFont="1" applyFill="1" applyBorder="1" applyAlignment="1">
      <alignment/>
    </xf>
    <xf numFmtId="16" fontId="55" fillId="54" borderId="26" xfId="0" applyNumberFormat="1" applyFont="1" applyFill="1" applyBorder="1" applyAlignment="1">
      <alignment/>
    </xf>
    <xf numFmtId="0" fontId="55" fillId="0" borderId="22" xfId="0" applyFont="1" applyBorder="1" applyAlignment="1">
      <alignment vertical="top" wrapText="1"/>
    </xf>
    <xf numFmtId="49" fontId="55" fillId="54" borderId="26" xfId="0" applyNumberFormat="1" applyFont="1" applyFill="1" applyBorder="1" applyAlignment="1">
      <alignment/>
    </xf>
    <xf numFmtId="0" fontId="21" fillId="54" borderId="0" xfId="0" applyFont="1" applyFill="1" applyAlignment="1">
      <alignment/>
    </xf>
    <xf numFmtId="0" fontId="21" fillId="54" borderId="0" xfId="0" applyFont="1" applyFill="1" applyAlignment="1">
      <alignment/>
    </xf>
    <xf numFmtId="0" fontId="98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top" wrapText="1"/>
    </xf>
    <xf numFmtId="0" fontId="73" fillId="0" borderId="19" xfId="0" applyFont="1" applyBorder="1" applyAlignment="1">
      <alignment horizontal="center" wrapText="1"/>
    </xf>
    <xf numFmtId="0" fontId="98" fillId="0" borderId="19" xfId="0" applyFont="1" applyBorder="1" applyAlignment="1">
      <alignment horizontal="left" wrapText="1"/>
    </xf>
    <xf numFmtId="0" fontId="73" fillId="0" borderId="19" xfId="0" applyFont="1" applyBorder="1" applyAlignment="1">
      <alignment horizontal="right" vertical="top" wrapText="1"/>
    </xf>
    <xf numFmtId="2" fontId="98" fillId="0" borderId="19" xfId="0" applyNumberFormat="1" applyFont="1" applyBorder="1" applyAlignment="1">
      <alignment horizontal="right" wrapText="1"/>
    </xf>
    <xf numFmtId="0" fontId="73" fillId="0" borderId="19" xfId="0" applyFont="1" applyBorder="1" applyAlignment="1">
      <alignment horizontal="right" wrapText="1"/>
    </xf>
    <xf numFmtId="0" fontId="73" fillId="0" borderId="19" xfId="0" applyFont="1" applyBorder="1" applyAlignment="1">
      <alignment horizontal="left" wrapText="1"/>
    </xf>
    <xf numFmtId="0" fontId="98" fillId="0" borderId="19" xfId="0" applyFont="1" applyBorder="1" applyAlignment="1">
      <alignment wrapText="1"/>
    </xf>
    <xf numFmtId="0" fontId="73" fillId="0" borderId="19" xfId="0" applyFont="1" applyBorder="1" applyAlignment="1">
      <alignment horizontal="left" wrapText="1" indent="1"/>
    </xf>
    <xf numFmtId="0" fontId="73" fillId="0" borderId="19" xfId="0" applyFont="1" applyBorder="1" applyAlignment="1">
      <alignment wrapText="1"/>
    </xf>
    <xf numFmtId="2" fontId="98" fillId="0" borderId="19" xfId="0" applyNumberFormat="1" applyFont="1" applyBorder="1" applyAlignment="1">
      <alignment wrapText="1"/>
    </xf>
    <xf numFmtId="0" fontId="98" fillId="0" borderId="19" xfId="0" applyFont="1" applyBorder="1" applyAlignment="1">
      <alignment horizontal="right" vertical="top" wrapText="1"/>
    </xf>
    <xf numFmtId="0" fontId="98" fillId="0" borderId="19" xfId="0" applyFont="1" applyBorder="1" applyAlignment="1">
      <alignment horizontal="right" wrapText="1"/>
    </xf>
    <xf numFmtId="0" fontId="98" fillId="0" borderId="19" xfId="0" applyFont="1" applyBorder="1" applyAlignment="1">
      <alignment vertical="top" wrapText="1"/>
    </xf>
    <xf numFmtId="0" fontId="98" fillId="54" borderId="19" xfId="0" applyFont="1" applyFill="1" applyBorder="1" applyAlignment="1">
      <alignment horizontal="left" wrapText="1"/>
    </xf>
    <xf numFmtId="0" fontId="98" fillId="0" borderId="22" xfId="0" applyFont="1" applyBorder="1" applyAlignment="1">
      <alignment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9" xfId="0" applyFont="1" applyBorder="1" applyAlignment="1">
      <alignment horizontal="left" vertical="top" wrapText="1"/>
    </xf>
    <xf numFmtId="0" fontId="73" fillId="0" borderId="19" xfId="0" applyFont="1" applyBorder="1" applyAlignment="1">
      <alignment horizontal="left" vertical="top" wrapText="1" indent="1"/>
    </xf>
    <xf numFmtId="0" fontId="98" fillId="0" borderId="19" xfId="0" applyFont="1" applyBorder="1" applyAlignment="1">
      <alignment horizontal="left" vertical="top" wrapText="1"/>
    </xf>
    <xf numFmtId="0" fontId="89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89" fillId="0" borderId="19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vertical="center" wrapText="1"/>
    </xf>
    <xf numFmtId="2" fontId="89" fillId="0" borderId="19" xfId="0" applyNumberFormat="1" applyFont="1" applyFill="1" applyBorder="1" applyAlignment="1">
      <alignment vertical="center" wrapText="1"/>
    </xf>
    <xf numFmtId="0" fontId="86" fillId="0" borderId="20" xfId="0" applyFont="1" applyFill="1" applyBorder="1" applyAlignment="1">
      <alignment horizontal="center" vertical="top" wrapText="1"/>
    </xf>
    <xf numFmtId="0" fontId="86" fillId="0" borderId="22" xfId="0" applyFont="1" applyFill="1" applyBorder="1" applyAlignment="1">
      <alignment vertical="top" wrapText="1"/>
    </xf>
    <xf numFmtId="0" fontId="86" fillId="0" borderId="19" xfId="0" applyFont="1" applyFill="1" applyBorder="1" applyAlignment="1">
      <alignment vertical="center" wrapText="1"/>
    </xf>
    <xf numFmtId="2" fontId="86" fillId="0" borderId="19" xfId="0" applyNumberFormat="1" applyFont="1" applyFill="1" applyBorder="1" applyAlignment="1">
      <alignment vertical="center" wrapText="1"/>
    </xf>
    <xf numFmtId="16" fontId="86" fillId="0" borderId="19" xfId="0" applyNumberFormat="1" applyFont="1" applyFill="1" applyBorder="1" applyAlignment="1" quotePrefix="1">
      <alignment horizontal="center" vertical="center" wrapText="1"/>
    </xf>
    <xf numFmtId="0" fontId="86" fillId="0" borderId="20" xfId="0" applyFont="1" applyFill="1" applyBorder="1" applyAlignment="1">
      <alignment horizontal="left" vertical="top" wrapText="1"/>
    </xf>
    <xf numFmtId="0" fontId="86" fillId="0" borderId="2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center"/>
    </xf>
    <xf numFmtId="0" fontId="36" fillId="54" borderId="0" xfId="0" applyFont="1" applyFill="1" applyAlignment="1">
      <alignment vertical="center"/>
    </xf>
    <xf numFmtId="0" fontId="101" fillId="54" borderId="0" xfId="0" applyFont="1" applyFill="1" applyAlignment="1">
      <alignment vertical="center"/>
    </xf>
    <xf numFmtId="14" fontId="101" fillId="54" borderId="0" xfId="0" applyNumberFormat="1" applyFont="1" applyFill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54" borderId="20" xfId="0" applyFont="1" applyFill="1" applyBorder="1" applyAlignment="1">
      <alignment horizontal="left" vertical="center" wrapText="1"/>
    </xf>
    <xf numFmtId="0" fontId="78" fillId="0" borderId="22" xfId="0" applyFont="1" applyBorder="1" applyAlignment="1">
      <alignment horizontal="left" vertical="center" wrapText="1"/>
    </xf>
    <xf numFmtId="0" fontId="78" fillId="0" borderId="19" xfId="0" applyFont="1" applyBorder="1" applyAlignment="1">
      <alignment vertical="center" wrapText="1"/>
    </xf>
    <xf numFmtId="0" fontId="78" fillId="0" borderId="25" xfId="0" applyFont="1" applyBorder="1" applyAlignment="1">
      <alignment horizontal="left" vertical="center" wrapText="1"/>
    </xf>
    <xf numFmtId="0" fontId="78" fillId="0" borderId="34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center" vertical="center" wrapText="1"/>
    </xf>
    <xf numFmtId="0" fontId="101" fillId="0" borderId="20" xfId="0" applyFont="1" applyBorder="1" applyAlignment="1">
      <alignment vertical="center"/>
    </xf>
    <xf numFmtId="0" fontId="78" fillId="0" borderId="22" xfId="0" applyFont="1" applyBorder="1" applyAlignment="1">
      <alignment horizontal="center" vertical="center" wrapText="1"/>
    </xf>
    <xf numFmtId="0" fontId="103" fillId="0" borderId="29" xfId="0" applyFont="1" applyBorder="1" applyAlignment="1">
      <alignment horizontal="left" vertical="center" wrapText="1"/>
    </xf>
    <xf numFmtId="0" fontId="78" fillId="0" borderId="30" xfId="0" applyFont="1" applyBorder="1" applyAlignment="1">
      <alignment horizontal="left" vertical="center" wrapText="1"/>
    </xf>
    <xf numFmtId="0" fontId="104" fillId="0" borderId="2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30" xfId="0" applyFont="1" applyBorder="1" applyAlignment="1">
      <alignment horizontal="left" vertical="center" wrapText="1"/>
    </xf>
    <xf numFmtId="0" fontId="78" fillId="0" borderId="20" xfId="0" applyFont="1" applyBorder="1" applyAlignment="1">
      <alignment horizontal="left" vertical="center" wrapText="1"/>
    </xf>
    <xf numFmtId="0" fontId="78" fillId="0" borderId="22" xfId="0" applyFont="1" applyBorder="1" applyAlignment="1">
      <alignment vertical="center"/>
    </xf>
    <xf numFmtId="0" fontId="78" fillId="0" borderId="29" xfId="0" applyFont="1" applyBorder="1" applyAlignment="1">
      <alignment horizontal="left" vertical="center" wrapText="1"/>
    </xf>
    <xf numFmtId="0" fontId="78" fillId="0" borderId="0" xfId="0" applyFont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 wrapText="1"/>
    </xf>
    <xf numFmtId="0" fontId="81" fillId="0" borderId="0" xfId="0" applyFont="1" applyFill="1" applyAlignment="1">
      <alignment vertical="center"/>
    </xf>
    <xf numFmtId="0" fontId="0" fillId="0" borderId="0" xfId="330" applyAlignment="1">
      <alignment vertical="center"/>
      <protection/>
    </xf>
    <xf numFmtId="0" fontId="4" fillId="0" borderId="0" xfId="330" applyFont="1" applyAlignment="1">
      <alignment vertical="center"/>
      <protection/>
    </xf>
    <xf numFmtId="0" fontId="3" fillId="0" borderId="0" xfId="330" applyFont="1" applyAlignment="1">
      <alignment vertical="center"/>
      <protection/>
    </xf>
    <xf numFmtId="0" fontId="0" fillId="54" borderId="0" xfId="330" applyFill="1" applyAlignment="1">
      <alignment vertical="center"/>
      <protection/>
    </xf>
    <xf numFmtId="0" fontId="0" fillId="0" borderId="0" xfId="330" applyFont="1" applyAlignment="1">
      <alignment vertical="center"/>
      <protection/>
    </xf>
    <xf numFmtId="0" fontId="3" fillId="54" borderId="0" xfId="330" applyFont="1" applyFill="1" applyAlignment="1">
      <alignment horizontal="right" vertical="center"/>
      <protection/>
    </xf>
    <xf numFmtId="0" fontId="4" fillId="54" borderId="0" xfId="330" applyFont="1" applyFill="1" applyAlignment="1">
      <alignment horizontal="right" vertical="center"/>
      <protection/>
    </xf>
    <xf numFmtId="0" fontId="3" fillId="54" borderId="0" xfId="330" applyFont="1" applyFill="1" applyAlignment="1">
      <alignment horizontal="center" vertical="center"/>
      <protection/>
    </xf>
    <xf numFmtId="0" fontId="1" fillId="54" borderId="0" xfId="330" applyFont="1" applyFill="1" applyAlignment="1">
      <alignment horizontal="center" vertical="center" wrapText="1"/>
      <protection/>
    </xf>
    <xf numFmtId="0" fontId="4" fillId="0" borderId="19" xfId="330" applyFont="1" applyBorder="1" applyAlignment="1">
      <alignment horizontal="center" vertical="center" wrapText="1"/>
      <protection/>
    </xf>
    <xf numFmtId="0" fontId="3" fillId="0" borderId="23" xfId="330" applyFont="1" applyBorder="1" applyAlignment="1">
      <alignment horizontal="center" vertical="center" wrapText="1"/>
      <protection/>
    </xf>
    <xf numFmtId="0" fontId="4" fillId="0" borderId="19" xfId="330" applyFont="1" applyFill="1" applyBorder="1" applyAlignment="1">
      <alignment horizontal="center" vertical="center" wrapText="1"/>
      <protection/>
    </xf>
    <xf numFmtId="0" fontId="4" fillId="0" borderId="19" xfId="330" applyFont="1" applyBorder="1" applyAlignment="1">
      <alignment vertical="center" wrapText="1"/>
      <protection/>
    </xf>
    <xf numFmtId="0" fontId="3" fillId="0" borderId="19" xfId="330" applyFont="1" applyFill="1" applyBorder="1" applyAlignment="1">
      <alignment horizontal="center" vertical="center" wrapText="1"/>
      <protection/>
    </xf>
    <xf numFmtId="0" fontId="3" fillId="0" borderId="20" xfId="330" applyFont="1" applyFill="1" applyBorder="1" applyAlignment="1">
      <alignment horizontal="left" vertical="center" wrapText="1"/>
      <protection/>
    </xf>
    <xf numFmtId="0" fontId="3" fillId="0" borderId="22" xfId="330" applyFont="1" applyFill="1" applyBorder="1" applyAlignment="1">
      <alignment wrapText="1"/>
      <protection/>
    </xf>
    <xf numFmtId="0" fontId="3" fillId="0" borderId="22" xfId="330" applyFont="1" applyBorder="1" applyAlignment="1">
      <alignment horizontal="center" vertical="center" wrapText="1"/>
      <protection/>
    </xf>
    <xf numFmtId="0" fontId="3" fillId="0" borderId="19" xfId="330" applyFont="1" applyBorder="1" applyAlignment="1">
      <alignment vertical="center" wrapText="1"/>
      <protection/>
    </xf>
    <xf numFmtId="0" fontId="3" fillId="0" borderId="20" xfId="330" applyFont="1" applyFill="1" applyBorder="1" applyAlignment="1">
      <alignment horizontal="center" vertical="center" wrapText="1"/>
      <protection/>
    </xf>
    <xf numFmtId="0" fontId="0" fillId="0" borderId="20" xfId="330" applyFont="1" applyFill="1" applyBorder="1" applyAlignment="1">
      <alignment vertical="center"/>
      <protection/>
    </xf>
    <xf numFmtId="0" fontId="3" fillId="0" borderId="20" xfId="330" applyNumberFormat="1" applyFont="1" applyFill="1" applyBorder="1" applyAlignment="1">
      <alignment horizontal="center" vertical="center" wrapText="1"/>
      <protection/>
    </xf>
    <xf numFmtId="0" fontId="3" fillId="0" borderId="19" xfId="330" applyFont="1" applyBorder="1" applyAlignment="1">
      <alignment horizontal="center" vertical="center" wrapText="1"/>
      <protection/>
    </xf>
    <xf numFmtId="0" fontId="4" fillId="0" borderId="20" xfId="330" applyFont="1" applyFill="1" applyBorder="1">
      <alignment/>
      <protection/>
    </xf>
    <xf numFmtId="0" fontId="4" fillId="0" borderId="22" xfId="330" applyFont="1" applyFill="1" applyBorder="1">
      <alignment/>
      <protection/>
    </xf>
    <xf numFmtId="0" fontId="3" fillId="0" borderId="0" xfId="330" applyFont="1">
      <alignment/>
      <protection/>
    </xf>
    <xf numFmtId="0" fontId="3" fillId="0" borderId="0" xfId="330" applyFont="1" applyBorder="1" applyAlignment="1">
      <alignment horizontal="left" vertical="center" wrapText="1"/>
      <protection/>
    </xf>
    <xf numFmtId="0" fontId="3" fillId="0" borderId="0" xfId="330" applyFont="1" applyBorder="1" applyAlignment="1">
      <alignment vertical="center" wrapText="1"/>
      <protection/>
    </xf>
    <xf numFmtId="0" fontId="55" fillId="0" borderId="0" xfId="942" applyFont="1" applyAlignment="1">
      <alignment horizontal="center" vertical="top" wrapText="1"/>
      <protection/>
    </xf>
    <xf numFmtId="0" fontId="55" fillId="0" borderId="0" xfId="942" applyFont="1" applyBorder="1" applyAlignment="1">
      <alignment horizontal="left" vertical="top" wrapText="1"/>
      <protection/>
    </xf>
    <xf numFmtId="0" fontId="90" fillId="0" borderId="0" xfId="942" applyFont="1" applyBorder="1" applyAlignment="1">
      <alignment horizontal="left" vertical="center" wrapText="1"/>
      <protection/>
    </xf>
    <xf numFmtId="0" fontId="92" fillId="54" borderId="0" xfId="943" applyFont="1" applyFill="1" applyAlignment="1">
      <alignment horizontal="center" vertical="top" wrapText="1"/>
      <protection/>
    </xf>
    <xf numFmtId="0" fontId="92" fillId="54" borderId="0" xfId="943" applyFont="1" applyFill="1" applyAlignment="1">
      <alignment horizontal="center" wrapText="1"/>
      <protection/>
    </xf>
    <xf numFmtId="0" fontId="10" fillId="54" borderId="0" xfId="251" applyFont="1" applyFill="1" applyAlignment="1" applyProtection="1">
      <alignment horizontal="center"/>
      <protection/>
    </xf>
    <xf numFmtId="0" fontId="93" fillId="54" borderId="0" xfId="943" applyFont="1" applyFill="1" applyAlignment="1">
      <alignment horizontal="center"/>
      <protection/>
    </xf>
    <xf numFmtId="0" fontId="10" fillId="54" borderId="0" xfId="943" applyFont="1" applyFill="1" applyAlignment="1">
      <alignment horizontal="center"/>
      <protection/>
    </xf>
    <xf numFmtId="0" fontId="106" fillId="54" borderId="0" xfId="943" applyFont="1" applyFill="1" applyAlignment="1">
      <alignment horizontal="center"/>
      <protection/>
    </xf>
    <xf numFmtId="0" fontId="92" fillId="54" borderId="0" xfId="943" applyFont="1" applyFill="1" applyAlignment="1">
      <alignment horizontal="center" vertical="top"/>
      <protection/>
    </xf>
    <xf numFmtId="0" fontId="3" fillId="54" borderId="0" xfId="0" applyFont="1" applyFill="1" applyAlignment="1">
      <alignment horizontal="center" vertical="center"/>
    </xf>
    <xf numFmtId="0" fontId="0" fillId="0" borderId="0" xfId="330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5" fillId="54" borderId="0" xfId="0" applyFont="1" applyFill="1" applyAlignment="1">
      <alignment horizontal="center" vertical="center" wrapText="1"/>
    </xf>
    <xf numFmtId="0" fontId="80" fillId="0" borderId="0" xfId="942" applyFont="1" applyAlignment="1">
      <alignment horizontal="justify" vertical="center"/>
      <protection/>
    </xf>
    <xf numFmtId="0" fontId="78" fillId="0" borderId="19" xfId="942" applyFont="1" applyBorder="1" applyAlignment="1">
      <alignment vertical="center"/>
      <protection/>
    </xf>
    <xf numFmtId="0" fontId="79" fillId="0" borderId="0" xfId="0" applyFont="1" applyAlignment="1">
      <alignment/>
    </xf>
    <xf numFmtId="0" fontId="72" fillId="0" borderId="0" xfId="0" applyFont="1" applyFill="1" applyAlignment="1">
      <alignment horizontal="center" vertical="center" wrapText="1"/>
    </xf>
    <xf numFmtId="0" fontId="55" fillId="0" borderId="0" xfId="942" applyFont="1" applyFill="1" applyAlignment="1">
      <alignment horizontal="center" vertical="top" wrapText="1"/>
      <protection/>
    </xf>
    <xf numFmtId="0" fontId="55" fillId="0" borderId="0" xfId="942" applyFont="1" applyFill="1" applyBorder="1" applyAlignment="1">
      <alignment horizontal="left" vertical="top" wrapText="1"/>
      <protection/>
    </xf>
    <xf numFmtId="0" fontId="74" fillId="0" borderId="0" xfId="942" applyFont="1" applyFill="1" applyBorder="1" applyAlignment="1">
      <alignment horizontal="left" vertical="center" wrapText="1"/>
      <protection/>
    </xf>
    <xf numFmtId="0" fontId="72" fillId="54" borderId="0" xfId="0" applyFont="1" applyFill="1" applyAlignment="1">
      <alignment horizontal="center" vertical="center" wrapText="1"/>
    </xf>
    <xf numFmtId="0" fontId="85" fillId="0" borderId="0" xfId="942" applyFont="1" applyAlignment="1">
      <alignment vertical="center"/>
      <protection/>
    </xf>
    <xf numFmtId="0" fontId="10" fillId="0" borderId="0" xfId="942" applyFont="1" applyAlignment="1">
      <alignment horizontal="center" vertical="center"/>
      <protection/>
    </xf>
    <xf numFmtId="0" fontId="21" fillId="0" borderId="0" xfId="942" applyFont="1" applyAlignment="1">
      <alignment vertical="center"/>
      <protection/>
    </xf>
    <xf numFmtId="0" fontId="106" fillId="0" borderId="0" xfId="942" applyFont="1" applyAlignment="1">
      <alignment horizontal="center" vertical="center"/>
      <protection/>
    </xf>
    <xf numFmtId="0" fontId="107" fillId="0" borderId="0" xfId="942" applyFont="1" applyAlignment="1">
      <alignment vertical="center"/>
      <protection/>
    </xf>
    <xf numFmtId="0" fontId="82" fillId="0" borderId="0" xfId="942" applyFont="1" applyAlignment="1">
      <alignment horizontal="center" vertical="center"/>
      <protection/>
    </xf>
    <xf numFmtId="0" fontId="83" fillId="0" borderId="0" xfId="942" applyFont="1" applyAlignment="1">
      <alignment vertical="center"/>
      <protection/>
    </xf>
    <xf numFmtId="0" fontId="84" fillId="0" borderId="0" xfId="942" applyFont="1" applyAlignment="1">
      <alignment horizontal="center" vertical="center"/>
      <protection/>
    </xf>
    <xf numFmtId="0" fontId="10" fillId="0" borderId="20" xfId="942" applyFont="1" applyBorder="1" applyAlignment="1">
      <alignment vertical="center" wrapText="1"/>
      <protection/>
    </xf>
    <xf numFmtId="0" fontId="10" fillId="0" borderId="20" xfId="942" applyFont="1" applyBorder="1" applyAlignment="1">
      <alignment vertical="center"/>
      <protection/>
    </xf>
    <xf numFmtId="0" fontId="10" fillId="0" borderId="19" xfId="942" applyFont="1" applyBorder="1" applyAlignment="1">
      <alignment horizontal="center" vertical="center" wrapText="1"/>
      <protection/>
    </xf>
    <xf numFmtId="0" fontId="78" fillId="0" borderId="19" xfId="942" applyFont="1" applyBorder="1" applyAlignment="1">
      <alignment vertical="center" wrapText="1"/>
      <protection/>
    </xf>
    <xf numFmtId="0" fontId="10" fillId="0" borderId="19" xfId="942" applyFont="1" applyBorder="1" applyAlignment="1">
      <alignment vertical="center" wrapText="1"/>
      <protection/>
    </xf>
    <xf numFmtId="0" fontId="10" fillId="0" borderId="19" xfId="942" applyFont="1" applyBorder="1" applyAlignment="1">
      <alignment vertical="center"/>
      <protection/>
    </xf>
    <xf numFmtId="0" fontId="78" fillId="0" borderId="19" xfId="942" applyFont="1" applyBorder="1" applyAlignment="1">
      <alignment horizontal="left" vertical="center" wrapText="1"/>
      <protection/>
    </xf>
    <xf numFmtId="0" fontId="80" fillId="0" borderId="0" xfId="942" applyFont="1" applyAlignment="1">
      <alignment horizontal="center" vertical="center"/>
      <protection/>
    </xf>
    <xf numFmtId="0" fontId="78" fillId="0" borderId="26" xfId="942" applyFont="1" applyBorder="1" applyAlignment="1">
      <alignment vertical="center"/>
      <protection/>
    </xf>
    <xf numFmtId="0" fontId="78" fillId="0" borderId="22" xfId="942" applyFont="1" applyBorder="1" applyAlignment="1">
      <alignment vertical="center"/>
      <protection/>
    </xf>
    <xf numFmtId="0" fontId="87" fillId="0" borderId="0" xfId="942" applyFont="1" applyAlignment="1">
      <alignment horizontal="right" vertical="center"/>
      <protection/>
    </xf>
    <xf numFmtId="0" fontId="81" fillId="0" borderId="0" xfId="942" applyFont="1" applyAlignment="1">
      <alignment vertical="center"/>
      <protection/>
    </xf>
    <xf numFmtId="0" fontId="10" fillId="0" borderId="20" xfId="942" applyFont="1" applyBorder="1" applyAlignment="1">
      <alignment horizontal="left" vertical="center" wrapText="1"/>
      <protection/>
    </xf>
    <xf numFmtId="0" fontId="10" fillId="0" borderId="26" xfId="942" applyFont="1" applyBorder="1" applyAlignment="1">
      <alignment vertical="center" wrapText="1"/>
      <protection/>
    </xf>
    <xf numFmtId="0" fontId="10" fillId="0" borderId="22" xfId="942" applyFont="1" applyBorder="1" applyAlignment="1">
      <alignment vertical="center" wrapText="1"/>
      <protection/>
    </xf>
    <xf numFmtId="0" fontId="78" fillId="0" borderId="20" xfId="942" applyFont="1" applyBorder="1" applyAlignment="1">
      <alignment horizontal="left" vertical="center"/>
      <protection/>
    </xf>
    <xf numFmtId="0" fontId="78" fillId="54" borderId="20" xfId="0" applyFont="1" applyFill="1" applyBorder="1" applyAlignment="1">
      <alignment horizontal="left" vertical="center" wrapText="1"/>
    </xf>
    <xf numFmtId="0" fontId="101" fillId="0" borderId="26" xfId="0" applyFont="1" applyBorder="1" applyAlignment="1">
      <alignment horizontal="left" vertical="center" wrapText="1"/>
    </xf>
    <xf numFmtId="0" fontId="101" fillId="0" borderId="22" xfId="0" applyFont="1" applyBorder="1" applyAlignment="1">
      <alignment horizontal="left" vertical="center" wrapText="1"/>
    </xf>
    <xf numFmtId="0" fontId="78" fillId="0" borderId="20" xfId="0" applyFont="1" applyFill="1" applyBorder="1" applyAlignment="1">
      <alignment horizontal="left" vertical="center" wrapText="1"/>
    </xf>
    <xf numFmtId="0" fontId="101" fillId="0" borderId="26" xfId="0" applyFont="1" applyFill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0" fontId="10" fillId="0" borderId="20" xfId="942" applyFont="1" applyBorder="1" applyAlignment="1">
      <alignment horizontal="left" vertical="center"/>
      <protection/>
    </xf>
    <xf numFmtId="0" fontId="10" fillId="0" borderId="26" xfId="942" applyFont="1" applyBorder="1" applyAlignment="1">
      <alignment vertical="center"/>
      <protection/>
    </xf>
    <xf numFmtId="0" fontId="10" fillId="0" borderId="22" xfId="942" applyFont="1" applyBorder="1" applyAlignment="1">
      <alignment vertical="center"/>
      <protection/>
    </xf>
    <xf numFmtId="0" fontId="101" fillId="54" borderId="0" xfId="0" applyFont="1" applyFill="1" applyAlignment="1">
      <alignment vertical="center" wrapText="1"/>
    </xf>
    <xf numFmtId="0" fontId="109" fillId="0" borderId="21" xfId="0" applyFont="1" applyFill="1" applyBorder="1" applyAlignment="1">
      <alignment horizontal="right" vertical="center" wrapText="1"/>
    </xf>
    <xf numFmtId="0" fontId="78" fillId="0" borderId="0" xfId="0" applyFont="1" applyAlignment="1">
      <alignment horizontal="left" vertical="center" wrapText="1"/>
    </xf>
    <xf numFmtId="0" fontId="101" fillId="0" borderId="0" xfId="0" applyFont="1" applyAlignment="1">
      <alignment horizontal="left" vertical="center" wrapText="1"/>
    </xf>
    <xf numFmtId="0" fontId="110" fillId="54" borderId="0" xfId="0" applyFont="1" applyFill="1" applyAlignment="1">
      <alignment horizontal="center" vertical="center" wrapText="1"/>
    </xf>
    <xf numFmtId="0" fontId="110" fillId="54" borderId="0" xfId="0" applyFont="1" applyFill="1" applyAlignment="1">
      <alignment horizontal="center" vertical="center" wrapText="1"/>
    </xf>
    <xf numFmtId="0" fontId="78" fillId="0" borderId="26" xfId="0" applyFont="1" applyFill="1" applyBorder="1" applyAlignment="1">
      <alignment horizontal="left" vertical="center" wrapText="1"/>
    </xf>
    <xf numFmtId="0" fontId="101" fillId="0" borderId="22" xfId="0" applyFont="1" applyFill="1" applyBorder="1" applyAlignment="1">
      <alignment horizontal="left" vertical="center" wrapText="1"/>
    </xf>
    <xf numFmtId="0" fontId="78" fillId="54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54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36" fillId="54" borderId="0" xfId="0" applyFont="1" applyFill="1" applyAlignment="1">
      <alignment vertical="center" wrapText="1"/>
    </xf>
    <xf numFmtId="0" fontId="78" fillId="54" borderId="0" xfId="0" applyFont="1" applyFill="1" applyAlignment="1">
      <alignment horizontal="left" vertical="center" wrapText="1"/>
    </xf>
    <xf numFmtId="0" fontId="78" fillId="54" borderId="0" xfId="0" applyFont="1" applyFill="1" applyAlignment="1">
      <alignment horizontal="center" vertical="center" wrapText="1"/>
    </xf>
    <xf numFmtId="49" fontId="10" fillId="54" borderId="20" xfId="0" applyNumberFormat="1" applyFont="1" applyFill="1" applyBorder="1" applyAlignment="1">
      <alignment horizontal="center" vertical="center" wrapText="1"/>
    </xf>
    <xf numFmtId="0" fontId="10" fillId="54" borderId="19" xfId="0" applyFont="1" applyFill="1" applyBorder="1" applyAlignment="1">
      <alignment horizontal="center" vertical="center" wrapText="1"/>
    </xf>
    <xf numFmtId="0" fontId="10" fillId="54" borderId="19" xfId="0" applyFont="1" applyFill="1" applyBorder="1" applyAlignment="1">
      <alignment horizontal="left" vertical="center"/>
    </xf>
    <xf numFmtId="0" fontId="10" fillId="54" borderId="20" xfId="0" applyFont="1" applyFill="1" applyBorder="1" applyAlignment="1">
      <alignment horizontal="left" vertical="center"/>
    </xf>
    <xf numFmtId="0" fontId="10" fillId="54" borderId="20" xfId="0" applyFont="1" applyFill="1" applyBorder="1" applyAlignment="1">
      <alignment horizontal="left" vertical="center" wrapText="1"/>
    </xf>
    <xf numFmtId="0" fontId="10" fillId="54" borderId="19" xfId="0" applyFont="1" applyFill="1" applyBorder="1" applyAlignment="1">
      <alignment vertical="center" wrapText="1"/>
    </xf>
    <xf numFmtId="0" fontId="78" fillId="54" borderId="19" xfId="0" applyFont="1" applyFill="1" applyBorder="1" applyAlignment="1">
      <alignment horizontal="center" vertical="center" wrapText="1"/>
    </xf>
    <xf numFmtId="0" fontId="78" fillId="54" borderId="24" xfId="0" applyFont="1" applyFill="1" applyBorder="1" applyAlignment="1">
      <alignment horizontal="left" vertical="center"/>
    </xf>
    <xf numFmtId="0" fontId="104" fillId="54" borderId="25" xfId="0" applyFont="1" applyFill="1" applyBorder="1" applyAlignment="1">
      <alignment horizontal="left" vertical="center"/>
    </xf>
    <xf numFmtId="0" fontId="104" fillId="54" borderId="25" xfId="0" applyFont="1" applyFill="1" applyBorder="1" applyAlignment="1">
      <alignment horizontal="left" vertical="center" wrapText="1"/>
    </xf>
    <xf numFmtId="0" fontId="78" fillId="54" borderId="20" xfId="0" applyFont="1" applyFill="1" applyBorder="1" applyAlignment="1">
      <alignment horizontal="center" vertical="center" wrapText="1"/>
    </xf>
    <xf numFmtId="0" fontId="78" fillId="54" borderId="19" xfId="0" applyFont="1" applyFill="1" applyBorder="1" applyAlignment="1">
      <alignment vertical="center" wrapText="1"/>
    </xf>
    <xf numFmtId="2" fontId="78" fillId="54" borderId="19" xfId="0" applyNumberFormat="1" applyFont="1" applyFill="1" applyBorder="1" applyAlignment="1">
      <alignment vertical="center" wrapText="1"/>
    </xf>
    <xf numFmtId="0" fontId="78" fillId="54" borderId="20" xfId="0" applyFont="1" applyFill="1" applyBorder="1" applyAlignment="1">
      <alignment horizontal="left" vertical="center"/>
    </xf>
    <xf numFmtId="0" fontId="78" fillId="54" borderId="22" xfId="0" applyFont="1" applyFill="1" applyBorder="1" applyAlignment="1">
      <alignment horizontal="left" vertical="center"/>
    </xf>
    <xf numFmtId="0" fontId="78" fillId="54" borderId="22" xfId="0" applyFont="1" applyFill="1" applyBorder="1" applyAlignment="1">
      <alignment horizontal="left" vertical="center" wrapText="1"/>
    </xf>
    <xf numFmtId="16" fontId="78" fillId="54" borderId="26" xfId="0" applyNumberFormat="1" applyFont="1" applyFill="1" applyBorder="1" applyAlignment="1">
      <alignment horizontal="center" vertical="center" wrapText="1"/>
    </xf>
    <xf numFmtId="0" fontId="78" fillId="54" borderId="26" xfId="0" applyFont="1" applyFill="1" applyBorder="1" applyAlignment="1">
      <alignment horizontal="left" vertical="center" wrapText="1"/>
    </xf>
    <xf numFmtId="16" fontId="78" fillId="54" borderId="19" xfId="0" applyNumberFormat="1" applyFont="1" applyFill="1" applyBorder="1" applyAlignment="1">
      <alignment horizontal="center" vertical="center" wrapText="1"/>
    </xf>
    <xf numFmtId="49" fontId="78" fillId="54" borderId="20" xfId="0" applyNumberFormat="1" applyFont="1" applyFill="1" applyBorder="1" applyAlignment="1">
      <alignment horizontal="center" vertical="center" wrapText="1"/>
    </xf>
    <xf numFmtId="0" fontId="78" fillId="54" borderId="26" xfId="0" applyFont="1" applyFill="1" applyBorder="1" applyAlignment="1">
      <alignment horizontal="left" vertical="center"/>
    </xf>
    <xf numFmtId="0" fontId="78" fillId="54" borderId="23" xfId="0" applyFont="1" applyFill="1" applyBorder="1" applyAlignment="1">
      <alignment horizontal="center" vertical="center" wrapText="1"/>
    </xf>
    <xf numFmtId="0" fontId="78" fillId="54" borderId="27" xfId="0" applyFont="1" applyFill="1" applyBorder="1" applyAlignment="1">
      <alignment horizontal="left" vertical="center"/>
    </xf>
    <xf numFmtId="0" fontId="78" fillId="54" borderId="28" xfId="0" applyFont="1" applyFill="1" applyBorder="1" applyAlignment="1">
      <alignment horizontal="left" vertical="center"/>
    </xf>
    <xf numFmtId="0" fontId="78" fillId="54" borderId="28" xfId="0" applyFont="1" applyFill="1" applyBorder="1" applyAlignment="1">
      <alignment horizontal="left" vertical="center" wrapText="1"/>
    </xf>
    <xf numFmtId="16" fontId="10" fillId="54" borderId="19" xfId="0" applyNumberFormat="1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left" vertical="center"/>
    </xf>
    <xf numFmtId="0" fontId="78" fillId="0" borderId="22" xfId="0" applyFont="1" applyFill="1" applyBorder="1" applyAlignment="1">
      <alignment horizontal="left" vertical="center"/>
    </xf>
    <xf numFmtId="0" fontId="78" fillId="0" borderId="26" xfId="0" applyFont="1" applyFill="1" applyBorder="1" applyAlignment="1">
      <alignment horizontal="left" vertical="center" wrapText="1"/>
    </xf>
    <xf numFmtId="0" fontId="78" fillId="54" borderId="19" xfId="0" applyFont="1" applyFill="1" applyBorder="1" applyAlignment="1">
      <alignment horizontal="left" vertical="center"/>
    </xf>
    <xf numFmtId="0" fontId="78" fillId="54" borderId="19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left" vertical="center"/>
    </xf>
    <xf numFmtId="0" fontId="78" fillId="0" borderId="19" xfId="0" applyFont="1" applyFill="1" applyBorder="1" applyAlignment="1">
      <alignment horizontal="left" vertical="center" wrapText="1"/>
    </xf>
    <xf numFmtId="16" fontId="78" fillId="0" borderId="19" xfId="0" applyNumberFormat="1" applyFont="1" applyFill="1" applyBorder="1" applyAlignment="1" quotePrefix="1">
      <alignment horizontal="center" vertical="center" wrapText="1"/>
    </xf>
    <xf numFmtId="0" fontId="78" fillId="0" borderId="19" xfId="0" applyFont="1" applyFill="1" applyBorder="1" applyAlignment="1">
      <alignment vertical="center" wrapText="1"/>
    </xf>
    <xf numFmtId="2" fontId="78" fillId="0" borderId="19" xfId="0" applyNumberFormat="1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 wrapText="1"/>
    </xf>
    <xf numFmtId="0" fontId="78" fillId="0" borderId="24" xfId="0" applyFont="1" applyFill="1" applyBorder="1" applyAlignment="1">
      <alignment horizontal="left" vertical="center"/>
    </xf>
    <xf numFmtId="0" fontId="78" fillId="0" borderId="25" xfId="0" applyFont="1" applyFill="1" applyBorder="1" applyAlignment="1">
      <alignment horizontal="left" vertical="center"/>
    </xf>
    <xf numFmtId="0" fontId="78" fillId="0" borderId="25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horizontal="left" vertical="center" wrapText="1"/>
    </xf>
    <xf numFmtId="0" fontId="78" fillId="0" borderId="35" xfId="0" applyFont="1" applyFill="1" applyBorder="1" applyAlignment="1">
      <alignment horizontal="left" vertical="center"/>
    </xf>
    <xf numFmtId="0" fontId="78" fillId="0" borderId="35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left" vertical="center"/>
    </xf>
    <xf numFmtId="16" fontId="10" fillId="0" borderId="19" xfId="0" applyNumberFormat="1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vertical="center"/>
    </xf>
    <xf numFmtId="0" fontId="10" fillId="54" borderId="19" xfId="0" applyFont="1" applyFill="1" applyBorder="1" applyAlignment="1" quotePrefix="1">
      <alignment horizontal="center" vertical="center" wrapText="1"/>
    </xf>
    <xf numFmtId="0" fontId="10" fillId="54" borderId="19" xfId="0" applyFont="1" applyFill="1" applyBorder="1" applyAlignment="1">
      <alignment horizontal="left" vertical="center" wrapText="1"/>
    </xf>
    <xf numFmtId="0" fontId="10" fillId="54" borderId="23" xfId="0" applyFont="1" applyFill="1" applyBorder="1" applyAlignment="1">
      <alignment horizontal="center" vertical="center" wrapText="1"/>
    </xf>
    <xf numFmtId="2" fontId="78" fillId="54" borderId="23" xfId="0" applyNumberFormat="1" applyFont="1" applyFill="1" applyBorder="1" applyAlignment="1">
      <alignment vertical="center" wrapText="1"/>
    </xf>
    <xf numFmtId="0" fontId="78" fillId="54" borderId="25" xfId="0" applyFont="1" applyFill="1" applyBorder="1" applyAlignment="1">
      <alignment horizontal="left" vertical="center"/>
    </xf>
    <xf numFmtId="0" fontId="55" fillId="54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78" fillId="54" borderId="25" xfId="0" applyFont="1" applyFill="1" applyBorder="1" applyAlignment="1">
      <alignment horizontal="left" vertical="center" wrapText="1"/>
    </xf>
    <xf numFmtId="0" fontId="104" fillId="54" borderId="20" xfId="0" applyFont="1" applyFill="1" applyBorder="1" applyAlignment="1">
      <alignment horizontal="left" vertical="center"/>
    </xf>
    <xf numFmtId="0" fontId="104" fillId="54" borderId="26" xfId="0" applyFont="1" applyFill="1" applyBorder="1" applyAlignment="1">
      <alignment horizontal="left" vertical="center" wrapText="1"/>
    </xf>
    <xf numFmtId="16" fontId="10" fillId="54" borderId="19" xfId="0" applyNumberFormat="1" applyFont="1" applyFill="1" applyBorder="1" applyAlignment="1" quotePrefix="1">
      <alignment horizontal="center" vertical="center" wrapText="1"/>
    </xf>
    <xf numFmtId="0" fontId="78" fillId="0" borderId="27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28" xfId="0" applyFont="1" applyFill="1" applyBorder="1" applyAlignment="1">
      <alignment horizontal="left" vertical="center" wrapText="1"/>
    </xf>
    <xf numFmtId="0" fontId="78" fillId="54" borderId="19" xfId="0" applyFont="1" applyFill="1" applyBorder="1" applyAlignment="1" quotePrefix="1">
      <alignment horizontal="center" vertical="center" wrapText="1"/>
    </xf>
    <xf numFmtId="0" fontId="78" fillId="54" borderId="25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left" vertical="center"/>
    </xf>
    <xf numFmtId="0" fontId="78" fillId="54" borderId="22" xfId="0" applyFont="1" applyFill="1" applyBorder="1" applyAlignment="1" quotePrefix="1">
      <alignment horizontal="center" vertical="center" wrapText="1"/>
    </xf>
    <xf numFmtId="0" fontId="78" fillId="54" borderId="29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 wrapText="1"/>
    </xf>
    <xf numFmtId="0" fontId="78" fillId="0" borderId="30" xfId="0" applyFont="1" applyFill="1" applyBorder="1" applyAlignment="1">
      <alignment horizontal="left" vertical="center"/>
    </xf>
    <xf numFmtId="0" fontId="78" fillId="0" borderId="21" xfId="0" applyFont="1" applyFill="1" applyBorder="1" applyAlignment="1">
      <alignment horizontal="left" vertical="center" wrapText="1"/>
    </xf>
    <xf numFmtId="0" fontId="104" fillId="0" borderId="20" xfId="0" applyFont="1" applyFill="1" applyBorder="1" applyAlignment="1">
      <alignment horizontal="left" vertical="center"/>
    </xf>
    <xf numFmtId="0" fontId="104" fillId="0" borderId="26" xfId="0" applyFont="1" applyFill="1" applyBorder="1" applyAlignment="1">
      <alignment horizontal="left" vertical="center" wrapText="1"/>
    </xf>
    <xf numFmtId="0" fontId="10" fillId="54" borderId="23" xfId="0" applyFont="1" applyFill="1" applyBorder="1" applyAlignment="1">
      <alignment horizontal="left" vertical="center"/>
    </xf>
    <xf numFmtId="0" fontId="10" fillId="54" borderId="29" xfId="0" applyFont="1" applyFill="1" applyBorder="1" applyAlignment="1">
      <alignment horizontal="left" vertical="center"/>
    </xf>
    <xf numFmtId="0" fontId="10" fillId="54" borderId="29" xfId="0" applyFont="1" applyFill="1" applyBorder="1" applyAlignment="1">
      <alignment horizontal="left" vertical="center" wrapText="1"/>
    </xf>
    <xf numFmtId="0" fontId="78" fillId="0" borderId="22" xfId="0" applyFont="1" applyFill="1" applyBorder="1" applyAlignment="1">
      <alignment horizontal="left" vertical="center" wrapText="1"/>
    </xf>
    <xf numFmtId="0" fontId="10" fillId="54" borderId="26" xfId="0" applyFont="1" applyFill="1" applyBorder="1" applyAlignment="1">
      <alignment horizontal="left" vertical="center" wrapText="1"/>
    </xf>
    <xf numFmtId="0" fontId="10" fillId="54" borderId="0" xfId="0" applyFont="1" applyFill="1" applyBorder="1" applyAlignment="1">
      <alignment horizontal="left" vertical="center" wrapText="1"/>
    </xf>
    <xf numFmtId="0" fontId="78" fillId="54" borderId="0" xfId="0" applyFont="1" applyFill="1" applyBorder="1" applyAlignment="1">
      <alignment horizontal="left" vertical="center" wrapText="1"/>
    </xf>
    <xf numFmtId="0" fontId="78" fillId="54" borderId="0" xfId="0" applyFont="1" applyFill="1" applyBorder="1" applyAlignment="1">
      <alignment horizontal="center" vertical="center" wrapText="1"/>
    </xf>
    <xf numFmtId="0" fontId="78" fillId="54" borderId="0" xfId="0" applyFont="1" applyFill="1" applyBorder="1" applyAlignment="1">
      <alignment vertical="center" wrapText="1"/>
    </xf>
    <xf numFmtId="0" fontId="78" fillId="0" borderId="0" xfId="0" applyFont="1" applyAlignment="1">
      <alignment horizontal="left" vertical="center" wrapText="1"/>
    </xf>
    <xf numFmtId="0" fontId="101" fillId="0" borderId="0" xfId="0" applyFont="1" applyAlignment="1">
      <alignment horizontal="left" vertical="center" wrapText="1"/>
    </xf>
    <xf numFmtId="0" fontId="78" fillId="54" borderId="0" xfId="0" applyFont="1" applyFill="1" applyAlignment="1">
      <alignment vertical="center" wrapText="1"/>
    </xf>
    <xf numFmtId="0" fontId="2" fillId="54" borderId="0" xfId="0" applyFont="1" applyFill="1" applyAlignment="1">
      <alignment vertical="center" wrapText="1"/>
    </xf>
    <xf numFmtId="0" fontId="2" fillId="54" borderId="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0" fontId="73" fillId="54" borderId="0" xfId="0" applyFont="1" applyFill="1" applyBorder="1" applyAlignment="1">
      <alignment wrapText="1"/>
    </xf>
    <xf numFmtId="0" fontId="73" fillId="54" borderId="0" xfId="0" applyFont="1" applyFill="1" applyBorder="1" applyAlignment="1">
      <alignment vertical="center" wrapText="1"/>
    </xf>
    <xf numFmtId="0" fontId="105" fillId="54" borderId="0" xfId="0" applyFont="1" applyFill="1" applyAlignment="1">
      <alignment horizontal="center" vertical="center" wrapText="1"/>
    </xf>
    <xf numFmtId="0" fontId="108" fillId="54" borderId="0" xfId="0" applyFont="1" applyFill="1" applyAlignment="1">
      <alignment horizontal="center" vertical="center" wrapText="1"/>
    </xf>
    <xf numFmtId="0" fontId="108" fillId="54" borderId="0" xfId="0" applyFont="1" applyFill="1" applyAlignment="1">
      <alignment vertical="center" wrapText="1"/>
    </xf>
    <xf numFmtId="0" fontId="55" fillId="54" borderId="0" xfId="0" applyFont="1" applyFill="1" applyAlignment="1">
      <alignment horizontal="center" vertical="center" wrapText="1"/>
    </xf>
    <xf numFmtId="0" fontId="21" fillId="54" borderId="0" xfId="0" applyFont="1" applyFill="1" applyAlignment="1">
      <alignment horizontal="center" vertical="center" wrapText="1"/>
    </xf>
    <xf numFmtId="0" fontId="21" fillId="54" borderId="0" xfId="0" applyFont="1" applyFill="1" applyAlignment="1">
      <alignment vertical="center" wrapText="1"/>
    </xf>
    <xf numFmtId="0" fontId="71" fillId="54" borderId="0" xfId="0" applyFont="1" applyFill="1" applyAlignment="1">
      <alignment horizontal="center" vertical="center" wrapText="1"/>
    </xf>
    <xf numFmtId="0" fontId="36" fillId="54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10" fillId="0" borderId="0" xfId="0" applyFont="1" applyFill="1" applyAlignment="1">
      <alignment horizontal="left" vertical="center" wrapText="1"/>
    </xf>
    <xf numFmtId="0" fontId="110" fillId="0" borderId="0" xfId="0" applyFont="1" applyFill="1" applyAlignment="1">
      <alignment horizontal="center" vertical="center" wrapText="1"/>
    </xf>
    <xf numFmtId="0" fontId="10" fillId="54" borderId="20" xfId="0" applyFont="1" applyFill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10" fillId="54" borderId="0" xfId="0" applyFont="1" applyFill="1" applyAlignment="1">
      <alignment horizontal="left" vertical="center" wrapText="1"/>
    </xf>
    <xf numFmtId="0" fontId="74" fillId="54" borderId="0" xfId="0" applyFont="1" applyFill="1" applyAlignment="1">
      <alignment horizontal="center" vertical="center" wrapText="1"/>
    </xf>
    <xf numFmtId="0" fontId="72" fillId="54" borderId="0" xfId="0" applyFont="1" applyFill="1" applyAlignment="1">
      <alignment horizontal="center" vertical="center" wrapText="1"/>
    </xf>
    <xf numFmtId="0" fontId="72" fillId="54" borderId="0" xfId="0" applyFont="1" applyFill="1" applyAlignment="1">
      <alignment vertical="center" wrapText="1"/>
    </xf>
    <xf numFmtId="0" fontId="91" fillId="54" borderId="0" xfId="943" applyFont="1" applyFill="1" applyAlignment="1">
      <alignment horizontal="center"/>
      <protection/>
    </xf>
    <xf numFmtId="0" fontId="94" fillId="54" borderId="0" xfId="943" applyFont="1" applyFill="1" applyAlignment="1">
      <alignment horizontal="center"/>
      <protection/>
    </xf>
    <xf numFmtId="0" fontId="94" fillId="54" borderId="0" xfId="943" applyFont="1" applyFill="1" applyBorder="1" applyAlignment="1">
      <alignment horizontal="center"/>
      <protection/>
    </xf>
    <xf numFmtId="0" fontId="4" fillId="0" borderId="24" xfId="943" applyFont="1" applyBorder="1" applyAlignment="1">
      <alignment horizontal="center" vertical="center" wrapText="1"/>
      <protection/>
    </xf>
    <xf numFmtId="0" fontId="4" fillId="0" borderId="23" xfId="943" applyFont="1" applyBorder="1" applyAlignment="1">
      <alignment horizontal="center" vertical="center" wrapText="1"/>
      <protection/>
    </xf>
    <xf numFmtId="0" fontId="4" fillId="0" borderId="19" xfId="943" applyFont="1" applyBorder="1" applyAlignment="1">
      <alignment horizontal="center" vertical="center" wrapText="1"/>
      <protection/>
    </xf>
    <xf numFmtId="0" fontId="4" fillId="0" borderId="24" xfId="943" applyFont="1" applyBorder="1" applyAlignment="1">
      <alignment horizontal="center" vertical="center"/>
      <protection/>
    </xf>
    <xf numFmtId="0" fontId="4" fillId="0" borderId="23" xfId="943" applyFont="1" applyBorder="1" applyAlignment="1">
      <alignment horizontal="center" vertical="center"/>
      <protection/>
    </xf>
    <xf numFmtId="0" fontId="3" fillId="54" borderId="0" xfId="943" applyFont="1" applyFill="1" applyAlignment="1">
      <alignment horizontal="center" vertical="top"/>
      <protection/>
    </xf>
    <xf numFmtId="0" fontId="0" fillId="54" borderId="0" xfId="943" applyFill="1" applyAlignment="1">
      <alignment horizontal="center" vertical="top"/>
      <protection/>
    </xf>
    <xf numFmtId="0" fontId="68" fillId="0" borderId="0" xfId="943" applyFont="1" applyFill="1" applyBorder="1" applyAlignment="1">
      <alignment horizontal="center"/>
      <protection/>
    </xf>
    <xf numFmtId="0" fontId="0" fillId="0" borderId="0" xfId="943" applyFill="1" applyBorder="1" applyAlignment="1">
      <alignment horizontal="center"/>
      <protection/>
    </xf>
    <xf numFmtId="0" fontId="55" fillId="54" borderId="0" xfId="943" applyFont="1" applyFill="1" applyAlignment="1">
      <alignment horizontal="left" wrapText="1"/>
      <protection/>
    </xf>
    <xf numFmtId="0" fontId="21" fillId="0" borderId="0" xfId="0" applyFont="1" applyAlignment="1">
      <alignment wrapText="1"/>
    </xf>
    <xf numFmtId="0" fontId="3" fillId="0" borderId="0" xfId="943" applyFont="1" applyFill="1" applyBorder="1" applyAlignment="1">
      <alignment horizontal="center" vertical="top" wrapText="1"/>
      <protection/>
    </xf>
    <xf numFmtId="0" fontId="3" fillId="0" borderId="0" xfId="943" applyFont="1" applyFill="1" applyBorder="1" applyAlignment="1">
      <alignment horizontal="center" vertical="top"/>
      <protection/>
    </xf>
    <xf numFmtId="0" fontId="0" fillId="0" borderId="0" xfId="943" applyFill="1" applyBorder="1" applyAlignment="1">
      <alignment horizontal="center" vertical="top"/>
      <protection/>
    </xf>
    <xf numFmtId="0" fontId="3" fillId="54" borderId="0" xfId="943" applyFont="1" applyFill="1" applyBorder="1" applyAlignment="1">
      <alignment horizontal="center"/>
      <protection/>
    </xf>
    <xf numFmtId="0" fontId="0" fillId="54" borderId="0" xfId="943" applyFill="1" applyBorder="1" applyAlignment="1">
      <alignment horizontal="center"/>
      <protection/>
    </xf>
    <xf numFmtId="0" fontId="68" fillId="54" borderId="0" xfId="943" applyFont="1" applyFill="1" applyAlignment="1">
      <alignment horizontal="center"/>
      <protection/>
    </xf>
    <xf numFmtId="0" fontId="0" fillId="54" borderId="0" xfId="943" applyFill="1" applyAlignment="1">
      <alignment horizontal="center"/>
      <protection/>
    </xf>
    <xf numFmtId="0" fontId="3" fillId="54" borderId="0" xfId="943" applyFont="1" applyFill="1" applyAlignment="1">
      <alignment horizontal="center" vertical="top" wrapText="1"/>
      <protection/>
    </xf>
    <xf numFmtId="0" fontId="71" fillId="54" borderId="0" xfId="944" applyFont="1" applyFill="1" applyAlignment="1">
      <alignment horizontal="center" vertical="center" wrapText="1"/>
      <protection/>
    </xf>
    <xf numFmtId="0" fontId="55" fillId="54" borderId="0" xfId="944" applyFont="1" applyFill="1" applyAlignment="1">
      <alignment vertical="center" wrapText="1"/>
      <protection/>
    </xf>
    <xf numFmtId="0" fontId="21" fillId="54" borderId="0" xfId="944" applyFont="1" applyFill="1" applyAlignment="1">
      <alignment vertical="center" wrapText="1"/>
      <protection/>
    </xf>
    <xf numFmtId="0" fontId="75" fillId="0" borderId="21" xfId="944" applyFont="1" applyFill="1" applyBorder="1" applyAlignment="1">
      <alignment horizontal="right" vertical="center" wrapText="1"/>
      <protection/>
    </xf>
    <xf numFmtId="0" fontId="55" fillId="0" borderId="20" xfId="944" applyFont="1" applyFill="1" applyBorder="1" applyAlignment="1">
      <alignment horizontal="left" vertical="center" wrapText="1"/>
      <protection/>
    </xf>
    <xf numFmtId="0" fontId="76" fillId="0" borderId="26" xfId="944" applyFont="1" applyFill="1" applyBorder="1" applyAlignment="1">
      <alignment horizontal="left" vertical="center" wrapText="1"/>
      <protection/>
    </xf>
    <xf numFmtId="0" fontId="21" fillId="0" borderId="26" xfId="944" applyFont="1" applyFill="1" applyBorder="1" applyAlignment="1">
      <alignment horizontal="left" vertical="center" wrapText="1"/>
      <protection/>
    </xf>
    <xf numFmtId="0" fontId="21" fillId="0" borderId="22" xfId="944" applyFont="1" applyFill="1" applyBorder="1" applyAlignment="1">
      <alignment horizontal="left" vertical="center" wrapText="1"/>
      <protection/>
    </xf>
    <xf numFmtId="0" fontId="55" fillId="54" borderId="0" xfId="944" applyFont="1" applyFill="1" applyAlignment="1">
      <alignment horizontal="center" vertical="top" wrapText="1"/>
      <protection/>
    </xf>
    <xf numFmtId="0" fontId="55" fillId="0" borderId="26" xfId="944" applyFont="1" applyFill="1" applyBorder="1" applyAlignment="1">
      <alignment horizontal="left" vertical="center" wrapText="1"/>
      <protection/>
    </xf>
    <xf numFmtId="0" fontId="71" fillId="0" borderId="24" xfId="944" applyFont="1" applyFill="1" applyBorder="1" applyAlignment="1">
      <alignment horizontal="center" vertical="center" wrapText="1"/>
      <protection/>
    </xf>
    <xf numFmtId="0" fontId="71" fillId="0" borderId="23" xfId="944" applyFont="1" applyFill="1" applyBorder="1" applyAlignment="1">
      <alignment horizontal="center" vertical="center" wrapText="1"/>
      <protection/>
    </xf>
    <xf numFmtId="0" fontId="55" fillId="0" borderId="0" xfId="944" applyFont="1" applyFill="1" applyAlignment="1">
      <alignment horizontal="left" vertical="top" wrapText="1"/>
      <protection/>
    </xf>
    <xf numFmtId="0" fontId="55" fillId="0" borderId="0" xfId="944" applyFont="1" applyFill="1" applyAlignment="1">
      <alignment horizontal="center" vertical="top" wrapText="1"/>
      <protection/>
    </xf>
    <xf numFmtId="0" fontId="21" fillId="0" borderId="26" xfId="944" applyFont="1" applyFill="1" applyBorder="1" applyAlignment="1">
      <alignment horizontal="left" vertical="center" wrapText="1"/>
      <protection/>
    </xf>
    <xf numFmtId="0" fontId="21" fillId="0" borderId="22" xfId="944" applyFont="1" applyFill="1" applyBorder="1" applyAlignment="1">
      <alignment horizontal="left" vertical="center" wrapText="1"/>
      <protection/>
    </xf>
    <xf numFmtId="0" fontId="71" fillId="54" borderId="20" xfId="944" applyFont="1" applyFill="1" applyBorder="1" applyAlignment="1">
      <alignment horizontal="left" vertical="center" wrapText="1"/>
      <protection/>
    </xf>
    <xf numFmtId="0" fontId="71" fillId="54" borderId="26" xfId="944" applyFont="1" applyFill="1" applyBorder="1" applyAlignment="1">
      <alignment horizontal="left" vertical="center" wrapText="1"/>
      <protection/>
    </xf>
    <xf numFmtId="0" fontId="36" fillId="0" borderId="26" xfId="944" applyFont="1" applyBorder="1" applyAlignment="1">
      <alignment horizontal="left" vertical="center" wrapText="1"/>
      <protection/>
    </xf>
    <xf numFmtId="0" fontId="36" fillId="0" borderId="22" xfId="944" applyFont="1" applyBorder="1" applyAlignment="1">
      <alignment horizontal="left" vertical="center" wrapText="1"/>
      <protection/>
    </xf>
    <xf numFmtId="0" fontId="55" fillId="0" borderId="20" xfId="944" applyFont="1" applyFill="1" applyBorder="1" applyAlignment="1">
      <alignment wrapText="1"/>
      <protection/>
    </xf>
    <xf numFmtId="0" fontId="21" fillId="0" borderId="26" xfId="944" applyFont="1" applyFill="1" applyBorder="1" applyAlignment="1">
      <alignment wrapText="1"/>
      <protection/>
    </xf>
    <xf numFmtId="0" fontId="21" fillId="0" borderId="22" xfId="944" applyFont="1" applyFill="1" applyBorder="1" applyAlignment="1">
      <alignment wrapText="1"/>
      <protection/>
    </xf>
    <xf numFmtId="0" fontId="95" fillId="54" borderId="26" xfId="944" applyFont="1" applyFill="1" applyBorder="1" applyAlignment="1">
      <alignment horizontal="left" vertical="center" wrapText="1"/>
      <protection/>
    </xf>
    <xf numFmtId="0" fontId="55" fillId="0" borderId="20" xfId="944" applyFont="1" applyBorder="1" applyAlignment="1">
      <alignment horizontal="left" vertical="center" wrapText="1"/>
      <protection/>
    </xf>
    <xf numFmtId="0" fontId="55" fillId="0" borderId="26" xfId="944" applyFont="1" applyBorder="1" applyAlignment="1">
      <alignment horizontal="left" vertical="center" wrapText="1"/>
      <protection/>
    </xf>
    <xf numFmtId="0" fontId="21" fillId="0" borderId="26" xfId="944" applyFont="1" applyBorder="1" applyAlignment="1">
      <alignment horizontal="left" vertical="center" wrapText="1"/>
      <protection/>
    </xf>
    <xf numFmtId="0" fontId="21" fillId="0" borderId="22" xfId="944" applyFont="1" applyBorder="1" applyAlignment="1">
      <alignment horizontal="left" vertical="center" wrapText="1"/>
      <protection/>
    </xf>
    <xf numFmtId="0" fontId="55" fillId="54" borderId="20" xfId="944" applyFont="1" applyFill="1" applyBorder="1" applyAlignment="1">
      <alignment horizontal="left" vertical="center" wrapText="1"/>
      <protection/>
    </xf>
    <xf numFmtId="0" fontId="55" fillId="54" borderId="26" xfId="944" applyFont="1" applyFill="1" applyBorder="1" applyAlignment="1">
      <alignment horizontal="left" vertical="center" wrapText="1"/>
      <protection/>
    </xf>
    <xf numFmtId="0" fontId="55" fillId="54" borderId="22" xfId="944" applyFont="1" applyFill="1" applyBorder="1" applyAlignment="1">
      <alignment horizontal="left" vertical="center" wrapText="1"/>
      <protection/>
    </xf>
    <xf numFmtId="0" fontId="71" fillId="0" borderId="29" xfId="944" applyFont="1" applyBorder="1" applyAlignment="1">
      <alignment horizontal="left" wrapText="1"/>
      <protection/>
    </xf>
    <xf numFmtId="0" fontId="71" fillId="0" borderId="21" xfId="944" applyFont="1" applyBorder="1" applyAlignment="1">
      <alignment horizontal="left" wrapText="1"/>
      <protection/>
    </xf>
    <xf numFmtId="0" fontId="71" fillId="0" borderId="30" xfId="944" applyFont="1" applyBorder="1" applyAlignment="1">
      <alignment horizontal="left" wrapText="1"/>
      <protection/>
    </xf>
    <xf numFmtId="49" fontId="71" fillId="54" borderId="24" xfId="944" applyNumberFormat="1" applyFont="1" applyFill="1" applyBorder="1" applyAlignment="1">
      <alignment horizontal="center" vertical="center" wrapText="1"/>
      <protection/>
    </xf>
    <xf numFmtId="49" fontId="71" fillId="54" borderId="23" xfId="944" applyNumberFormat="1" applyFont="1" applyFill="1" applyBorder="1" applyAlignment="1">
      <alignment horizontal="center" vertical="center" wrapText="1"/>
      <protection/>
    </xf>
    <xf numFmtId="0" fontId="71" fillId="0" borderId="20" xfId="944" applyFont="1" applyFill="1" applyBorder="1" applyAlignment="1">
      <alignment horizontal="left" vertical="center" wrapText="1"/>
      <protection/>
    </xf>
    <xf numFmtId="0" fontId="71" fillId="0" borderId="26" xfId="944" applyFont="1" applyFill="1" applyBorder="1" applyAlignment="1">
      <alignment horizontal="left" vertical="center" wrapText="1"/>
      <protection/>
    </xf>
    <xf numFmtId="0" fontId="55" fillId="54" borderId="0" xfId="944" applyFont="1" applyFill="1" applyAlignment="1">
      <alignment horizontal="center" vertical="center" wrapText="1"/>
      <protection/>
    </xf>
    <xf numFmtId="0" fontId="55" fillId="54" borderId="0" xfId="944" applyFont="1" applyFill="1" applyAlignment="1">
      <alignment horizontal="left" vertical="top" wrapText="1"/>
      <protection/>
    </xf>
    <xf numFmtId="0" fontId="71" fillId="0" borderId="20" xfId="944" applyFont="1" applyBorder="1" applyAlignment="1">
      <alignment wrapText="1"/>
      <protection/>
    </xf>
    <xf numFmtId="0" fontId="71" fillId="0" borderId="26" xfId="944" applyFont="1" applyBorder="1" applyAlignment="1">
      <alignment wrapText="1"/>
      <protection/>
    </xf>
    <xf numFmtId="0" fontId="36" fillId="0" borderId="26" xfId="944" applyFont="1" applyBorder="1" applyAlignment="1">
      <alignment wrapText="1"/>
      <protection/>
    </xf>
    <xf numFmtId="0" fontId="36" fillId="0" borderId="22" xfId="944" applyFont="1" applyBorder="1" applyAlignment="1">
      <alignment wrapText="1"/>
      <protection/>
    </xf>
    <xf numFmtId="0" fontId="71" fillId="54" borderId="20" xfId="944" applyFont="1" applyFill="1" applyBorder="1" applyAlignment="1">
      <alignment horizontal="center" vertical="center" wrapText="1"/>
      <protection/>
    </xf>
    <xf numFmtId="0" fontId="71" fillId="54" borderId="26" xfId="944" applyFont="1" applyFill="1" applyBorder="1" applyAlignment="1">
      <alignment horizontal="center" vertical="center" wrapText="1"/>
      <protection/>
    </xf>
    <xf numFmtId="0" fontId="71" fillId="54" borderId="22" xfId="944" applyFont="1" applyFill="1" applyBorder="1" applyAlignment="1">
      <alignment horizontal="center" vertical="center" wrapText="1"/>
      <protection/>
    </xf>
    <xf numFmtId="0" fontId="71" fillId="0" borderId="20" xfId="944" applyFont="1" applyBorder="1" applyAlignment="1">
      <alignment horizontal="center" vertical="center" wrapText="1"/>
      <protection/>
    </xf>
    <xf numFmtId="0" fontId="71" fillId="0" borderId="26" xfId="944" applyFont="1" applyBorder="1" applyAlignment="1">
      <alignment horizontal="center" vertical="center" wrapText="1"/>
      <protection/>
    </xf>
    <xf numFmtId="0" fontId="71" fillId="0" borderId="22" xfId="944" applyFont="1" applyBorder="1" applyAlignment="1">
      <alignment horizontal="center" vertical="center" wrapText="1"/>
      <protection/>
    </xf>
    <xf numFmtId="0" fontId="21" fillId="0" borderId="26" xfId="944" applyFont="1" applyBorder="1" applyAlignment="1">
      <alignment horizontal="left" vertical="center" wrapText="1"/>
      <protection/>
    </xf>
    <xf numFmtId="0" fontId="21" fillId="0" borderId="22" xfId="944" applyFont="1" applyBorder="1" applyAlignment="1">
      <alignment horizontal="left" vertical="center" wrapText="1"/>
      <protection/>
    </xf>
    <xf numFmtId="0" fontId="71" fillId="54" borderId="25" xfId="944" applyFont="1" applyFill="1" applyBorder="1" applyAlignment="1">
      <alignment horizontal="center" vertical="center" wrapText="1"/>
      <protection/>
    </xf>
    <xf numFmtId="0" fontId="71" fillId="54" borderId="35" xfId="944" applyFont="1" applyFill="1" applyBorder="1" applyAlignment="1">
      <alignment horizontal="center" vertical="center" wrapText="1"/>
      <protection/>
    </xf>
    <xf numFmtId="0" fontId="71" fillId="54" borderId="34" xfId="944" applyFont="1" applyFill="1" applyBorder="1" applyAlignment="1">
      <alignment horizontal="center" vertical="center" wrapText="1"/>
      <protection/>
    </xf>
    <xf numFmtId="0" fontId="71" fillId="54" borderId="29" xfId="944" applyFont="1" applyFill="1" applyBorder="1" applyAlignment="1">
      <alignment horizontal="center" vertical="center" wrapText="1"/>
      <protection/>
    </xf>
    <xf numFmtId="0" fontId="71" fillId="54" borderId="21" xfId="944" applyFont="1" applyFill="1" applyBorder="1" applyAlignment="1">
      <alignment horizontal="center" vertical="center" wrapText="1"/>
      <protection/>
    </xf>
    <xf numFmtId="0" fontId="71" fillId="54" borderId="30" xfId="944" applyFont="1" applyFill="1" applyBorder="1" applyAlignment="1">
      <alignment horizontal="center" vertical="center" wrapText="1"/>
      <protection/>
    </xf>
    <xf numFmtId="0" fontId="73" fillId="54" borderId="0" xfId="944" applyFont="1" applyFill="1" applyBorder="1" applyAlignment="1">
      <alignment vertical="center" wrapText="1"/>
      <protection/>
    </xf>
    <xf numFmtId="0" fontId="3" fillId="54" borderId="0" xfId="944" applyFont="1" applyFill="1" applyAlignment="1">
      <alignment horizontal="left" vertical="center"/>
      <protection/>
    </xf>
    <xf numFmtId="0" fontId="55" fillId="0" borderId="22" xfId="944" applyFont="1" applyBorder="1" applyAlignment="1">
      <alignment horizontal="left" vertical="center" wrapText="1"/>
      <protection/>
    </xf>
    <xf numFmtId="0" fontId="105" fillId="54" borderId="0" xfId="944" applyFont="1" applyFill="1" applyAlignment="1">
      <alignment horizontal="center" vertical="center" wrapText="1"/>
      <protection/>
    </xf>
    <xf numFmtId="0" fontId="74" fillId="54" borderId="0" xfId="944" applyFont="1" applyFill="1" applyAlignment="1">
      <alignment horizontal="center" vertical="center" wrapText="1"/>
      <protection/>
    </xf>
    <xf numFmtId="0" fontId="0" fillId="54" borderId="0" xfId="0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10" fillId="54" borderId="0" xfId="0" applyFont="1" applyFill="1" applyAlignment="1">
      <alignment horizontal="left" vertical="center" wrapText="1"/>
    </xf>
    <xf numFmtId="0" fontId="10" fillId="54" borderId="0" xfId="0" applyFont="1" applyFill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2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89" fillId="0" borderId="25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left" vertical="top" wrapText="1"/>
    </xf>
    <xf numFmtId="0" fontId="89" fillId="0" borderId="22" xfId="0" applyFont="1" applyFill="1" applyBorder="1" applyAlignment="1">
      <alignment horizontal="left" vertical="top" wrapText="1"/>
    </xf>
    <xf numFmtId="0" fontId="86" fillId="0" borderId="20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3" fillId="54" borderId="0" xfId="0" applyFont="1" applyFill="1" applyBorder="1" applyAlignment="1">
      <alignment horizontal="left" vertical="center" wrapText="1"/>
    </xf>
    <xf numFmtId="0" fontId="10" fillId="54" borderId="0" xfId="0" applyFont="1" applyFill="1" applyAlignment="1">
      <alignment horizontal="center"/>
    </xf>
    <xf numFmtId="0" fontId="21" fillId="54" borderId="0" xfId="0" applyFont="1" applyFill="1" applyAlignment="1">
      <alignment horizontal="center"/>
    </xf>
    <xf numFmtId="0" fontId="89" fillId="54" borderId="0" xfId="0" applyFont="1" applyFill="1" applyAlignment="1">
      <alignment horizontal="center" wrapText="1"/>
    </xf>
    <xf numFmtId="0" fontId="21" fillId="54" borderId="0" xfId="0" applyFont="1" applyFill="1" applyAlignment="1">
      <alignment horizontal="center" wrapText="1"/>
    </xf>
    <xf numFmtId="0" fontId="98" fillId="0" borderId="24" xfId="0" applyFont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0" fontId="3" fillId="0" borderId="0" xfId="330" applyFont="1" applyFill="1" applyAlignment="1">
      <alignment horizontal="justify"/>
      <protection/>
    </xf>
    <xf numFmtId="0" fontId="0" fillId="0" borderId="0" xfId="330" applyFont="1" applyFill="1" applyAlignment="1">
      <alignment/>
      <protection/>
    </xf>
    <xf numFmtId="0" fontId="0" fillId="0" borderId="0" xfId="330" applyAlignment="1">
      <alignment horizontal="left" vertical="center"/>
      <protection/>
    </xf>
    <xf numFmtId="0" fontId="1" fillId="54" borderId="0" xfId="330" applyFont="1" applyFill="1" applyAlignment="1">
      <alignment horizontal="center" vertical="center" wrapText="1"/>
      <protection/>
    </xf>
    <xf numFmtId="0" fontId="1" fillId="0" borderId="0" xfId="330" applyFont="1" applyFill="1" applyAlignment="1">
      <alignment horizontal="center" vertical="center" wrapText="1"/>
      <protection/>
    </xf>
    <xf numFmtId="0" fontId="4" fillId="0" borderId="19" xfId="330" applyFont="1" applyBorder="1" applyAlignment="1">
      <alignment horizontal="center" vertical="center" wrapText="1"/>
      <protection/>
    </xf>
    <xf numFmtId="0" fontId="19" fillId="0" borderId="20" xfId="330" applyFont="1" applyBorder="1" applyAlignment="1">
      <alignment horizontal="center" vertical="center" wrapText="1"/>
      <protection/>
    </xf>
    <xf numFmtId="0" fontId="3" fillId="0" borderId="29" xfId="330" applyFont="1" applyBorder="1" applyAlignment="1">
      <alignment horizontal="center" vertical="center" wrapText="1"/>
      <protection/>
    </xf>
    <xf numFmtId="0" fontId="3" fillId="0" borderId="30" xfId="330" applyFont="1" applyBorder="1" applyAlignment="1">
      <alignment horizontal="center" vertical="center" wrapText="1"/>
      <protection/>
    </xf>
    <xf numFmtId="0" fontId="4" fillId="0" borderId="25" xfId="330" applyFont="1" applyFill="1" applyBorder="1" applyAlignment="1">
      <alignment horizontal="left" vertical="center" wrapText="1"/>
      <protection/>
    </xf>
    <xf numFmtId="0" fontId="4" fillId="0" borderId="34" xfId="330" applyFont="1" applyFill="1" applyBorder="1" applyAlignment="1">
      <alignment horizontal="left" vertical="center" wrapText="1"/>
      <protection/>
    </xf>
    <xf numFmtId="0" fontId="4" fillId="0" borderId="20" xfId="330" applyFont="1" applyFill="1" applyBorder="1" applyAlignment="1">
      <alignment horizontal="left" vertical="center" wrapText="1"/>
      <protection/>
    </xf>
    <xf numFmtId="0" fontId="4" fillId="0" borderId="22" xfId="330" applyFont="1" applyFill="1" applyBorder="1" applyAlignment="1">
      <alignment horizontal="left" vertical="center" wrapText="1"/>
      <protection/>
    </xf>
    <xf numFmtId="0" fontId="71" fillId="0" borderId="20" xfId="0" applyFont="1" applyFill="1" applyBorder="1" applyAlignment="1">
      <alignment horizontal="left" vertical="center" wrapText="1"/>
    </xf>
    <xf numFmtId="0" fontId="71" fillId="0" borderId="26" xfId="0" applyFont="1" applyFill="1" applyBorder="1" applyAlignment="1">
      <alignment horizontal="left" vertical="center" wrapText="1"/>
    </xf>
    <xf numFmtId="0" fontId="36" fillId="0" borderId="22" xfId="0" applyFont="1" applyBorder="1" applyAlignment="1">
      <alignment vertical="center"/>
    </xf>
    <xf numFmtId="0" fontId="71" fillId="0" borderId="20" xfId="0" applyFont="1" applyFill="1" applyBorder="1" applyAlignment="1">
      <alignment vertical="center" wrapText="1"/>
    </xf>
    <xf numFmtId="0" fontId="71" fillId="0" borderId="26" xfId="0" applyFont="1" applyFill="1" applyBorder="1" applyAlignment="1">
      <alignment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vertical="center"/>
    </xf>
    <xf numFmtId="0" fontId="55" fillId="0" borderId="21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55" fillId="0" borderId="19" xfId="0" applyFont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21" fillId="0" borderId="26" xfId="0" applyFont="1" applyBorder="1" applyAlignment="1">
      <alignment/>
    </xf>
    <xf numFmtId="0" fontId="21" fillId="0" borderId="22" xfId="0" applyFont="1" applyBorder="1" applyAlignment="1">
      <alignment/>
    </xf>
    <xf numFmtId="0" fontId="55" fillId="0" borderId="20" xfId="0" applyFont="1" applyFill="1" applyBorder="1" applyAlignment="1">
      <alignment horizontal="left" vertical="center" wrapText="1"/>
    </xf>
    <xf numFmtId="0" fontId="76" fillId="0" borderId="26" xfId="0" applyFont="1" applyFill="1" applyBorder="1" applyAlignment="1">
      <alignment horizontal="left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left" vertical="center" wrapText="1"/>
    </xf>
    <xf numFmtId="0" fontId="71" fillId="0" borderId="35" xfId="0" applyFont="1" applyFill="1" applyBorder="1" applyAlignment="1">
      <alignment horizontal="left" vertical="center" wrapText="1"/>
    </xf>
    <xf numFmtId="0" fontId="36" fillId="0" borderId="34" xfId="0" applyFont="1" applyBorder="1" applyAlignment="1">
      <alignment vertical="center"/>
    </xf>
    <xf numFmtId="0" fontId="71" fillId="0" borderId="19" xfId="0" applyFont="1" applyBorder="1" applyAlignment="1">
      <alignment horizontal="center" vertical="center"/>
    </xf>
    <xf numFmtId="0" fontId="71" fillId="54" borderId="19" xfId="0" applyFont="1" applyFill="1" applyBorder="1" applyAlignment="1">
      <alignment horizontal="center" vertical="center" wrapText="1"/>
    </xf>
    <xf numFmtId="0" fontId="71" fillId="54" borderId="25" xfId="0" applyFont="1" applyFill="1" applyBorder="1" applyAlignment="1">
      <alignment horizontal="left" wrapText="1"/>
    </xf>
    <xf numFmtId="0" fontId="36" fillId="0" borderId="35" xfId="0" applyFont="1" applyBorder="1" applyAlignment="1">
      <alignment wrapText="1"/>
    </xf>
    <xf numFmtId="0" fontId="36" fillId="0" borderId="34" xfId="0" applyFont="1" applyBorder="1" applyAlignment="1">
      <alignment wrapText="1"/>
    </xf>
    <xf numFmtId="0" fontId="71" fillId="0" borderId="26" xfId="0" applyFont="1" applyBorder="1" applyAlignment="1">
      <alignment vertical="center" wrapText="1"/>
    </xf>
    <xf numFmtId="0" fontId="71" fillId="0" borderId="22" xfId="0" applyFont="1" applyBorder="1" applyAlignment="1">
      <alignment vertical="center" wrapText="1"/>
    </xf>
    <xf numFmtId="0" fontId="71" fillId="41" borderId="28" xfId="0" applyFont="1" applyFill="1" applyBorder="1" applyAlignment="1">
      <alignment horizontal="left" wrapText="1"/>
    </xf>
    <xf numFmtId="0" fontId="21" fillId="41" borderId="0" xfId="0" applyFont="1" applyFill="1" applyBorder="1" applyAlignment="1">
      <alignment wrapText="1"/>
    </xf>
    <xf numFmtId="0" fontId="21" fillId="41" borderId="36" xfId="0" applyFont="1" applyFill="1" applyBorder="1" applyAlignment="1">
      <alignment wrapText="1"/>
    </xf>
    <xf numFmtId="0" fontId="71" fillId="54" borderId="24" xfId="0" applyFont="1" applyFill="1" applyBorder="1" applyAlignment="1">
      <alignment horizontal="center" vertical="center" wrapText="1"/>
    </xf>
    <xf numFmtId="0" fontId="71" fillId="54" borderId="23" xfId="0" applyFont="1" applyFill="1" applyBorder="1" applyAlignment="1">
      <alignment horizontal="center" vertical="center" wrapText="1"/>
    </xf>
    <xf numFmtId="0" fontId="71" fillId="54" borderId="25" xfId="0" applyFont="1" applyFill="1" applyBorder="1" applyAlignment="1">
      <alignment horizontal="center" vertical="center"/>
    </xf>
    <xf numFmtId="0" fontId="55" fillId="54" borderId="35" xfId="0" applyFont="1" applyFill="1" applyBorder="1" applyAlignment="1">
      <alignment horizontal="center" vertical="center"/>
    </xf>
    <xf numFmtId="0" fontId="55" fillId="54" borderId="34" xfId="0" applyFont="1" applyFill="1" applyBorder="1" applyAlignment="1">
      <alignment horizontal="center" vertical="center"/>
    </xf>
    <xf numFmtId="0" fontId="55" fillId="54" borderId="29" xfId="0" applyFont="1" applyFill="1" applyBorder="1" applyAlignment="1">
      <alignment horizontal="center" vertical="center"/>
    </xf>
    <xf numFmtId="0" fontId="55" fillId="54" borderId="21" xfId="0" applyFont="1" applyFill="1" applyBorder="1" applyAlignment="1">
      <alignment horizontal="center" vertical="center"/>
    </xf>
    <xf numFmtId="0" fontId="55" fillId="54" borderId="30" xfId="0" applyFont="1" applyFill="1" applyBorder="1" applyAlignment="1">
      <alignment horizontal="center" vertical="center"/>
    </xf>
    <xf numFmtId="0" fontId="10" fillId="54" borderId="0" xfId="0" applyFont="1" applyFill="1" applyAlignment="1">
      <alignment horizontal="center" wrapText="1"/>
    </xf>
    <xf numFmtId="0" fontId="55" fillId="54" borderId="0" xfId="0" applyFont="1" applyFill="1" applyAlignment="1">
      <alignment wrapText="1"/>
    </xf>
    <xf numFmtId="0" fontId="21" fillId="54" borderId="19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wrapText="1"/>
    </xf>
    <xf numFmtId="0" fontId="36" fillId="54" borderId="34" xfId="0" applyFont="1" applyFill="1" applyBorder="1" applyAlignment="1">
      <alignment wrapText="1"/>
    </xf>
    <xf numFmtId="0" fontId="71" fillId="0" borderId="26" xfId="0" applyFont="1" applyBorder="1" applyAlignment="1">
      <alignment wrapText="1"/>
    </xf>
    <xf numFmtId="0" fontId="71" fillId="0" borderId="22" xfId="0" applyFont="1" applyBorder="1" applyAlignment="1">
      <alignment wrapText="1"/>
    </xf>
    <xf numFmtId="0" fontId="71" fillId="54" borderId="26" xfId="0" applyFont="1" applyFill="1" applyBorder="1" applyAlignment="1">
      <alignment horizontal="left" wrapText="1"/>
    </xf>
    <xf numFmtId="0" fontId="36" fillId="0" borderId="22" xfId="0" applyFont="1" applyBorder="1" applyAlignment="1">
      <alignment wrapText="1"/>
    </xf>
    <xf numFmtId="0" fontId="71" fillId="41" borderId="20" xfId="0" applyFont="1" applyFill="1" applyBorder="1" applyAlignment="1">
      <alignment horizontal="left" wrapText="1"/>
    </xf>
    <xf numFmtId="0" fontId="21" fillId="41" borderId="26" xfId="0" applyFont="1" applyFill="1" applyBorder="1" applyAlignment="1">
      <alignment wrapText="1"/>
    </xf>
    <xf numFmtId="0" fontId="21" fillId="41" borderId="22" xfId="0" applyFont="1" applyFill="1" applyBorder="1" applyAlignment="1">
      <alignment wrapText="1"/>
    </xf>
    <xf numFmtId="0" fontId="71" fillId="54" borderId="22" xfId="0" applyFont="1" applyFill="1" applyBorder="1" applyAlignment="1">
      <alignment horizontal="left" wrapText="1"/>
    </xf>
    <xf numFmtId="0" fontId="71" fillId="54" borderId="20" xfId="0" applyFont="1" applyFill="1" applyBorder="1" applyAlignment="1">
      <alignment horizontal="left" wrapText="1"/>
    </xf>
    <xf numFmtId="0" fontId="21" fillId="0" borderId="26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71" fillId="41" borderId="29" xfId="0" applyFont="1" applyFill="1" applyBorder="1" applyAlignment="1">
      <alignment horizontal="left" wrapText="1"/>
    </xf>
    <xf numFmtId="0" fontId="21" fillId="41" borderId="21" xfId="0" applyFont="1" applyFill="1" applyBorder="1" applyAlignment="1">
      <alignment wrapText="1"/>
    </xf>
    <xf numFmtId="0" fontId="21" fillId="41" borderId="30" xfId="0" applyFont="1" applyFill="1" applyBorder="1" applyAlignment="1">
      <alignment wrapText="1"/>
    </xf>
    <xf numFmtId="0" fontId="71" fillId="54" borderId="26" xfId="0" applyFont="1" applyFill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55" fillId="0" borderId="22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left" vertical="center" wrapText="1"/>
    </xf>
    <xf numFmtId="0" fontId="71" fillId="0" borderId="32" xfId="0" applyFont="1" applyFill="1" applyBorder="1" applyAlignment="1">
      <alignment horizontal="left" vertical="center" wrapText="1"/>
    </xf>
    <xf numFmtId="0" fontId="71" fillId="0" borderId="37" xfId="0" applyFont="1" applyFill="1" applyBorder="1" applyAlignment="1">
      <alignment horizontal="left" vertical="center" wrapText="1"/>
    </xf>
    <xf numFmtId="0" fontId="71" fillId="0" borderId="3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9" fillId="0" borderId="0" xfId="940" applyFont="1" applyFill="1" applyAlignment="1">
      <alignment horizontal="center" vertical="center"/>
      <protection/>
    </xf>
    <xf numFmtId="0" fontId="4" fillId="0" borderId="0" xfId="940" applyFont="1" applyFill="1" applyAlignment="1">
      <alignment horizontal="center" vertical="center" wrapText="1"/>
      <protection/>
    </xf>
    <xf numFmtId="0" fontId="70" fillId="0" borderId="41" xfId="940" applyFont="1" applyFill="1" applyBorder="1" applyAlignment="1">
      <alignment horizontal="left" vertical="center"/>
      <protection/>
    </xf>
    <xf numFmtId="0" fontId="86" fillId="0" borderId="35" xfId="941" applyFont="1" applyFill="1" applyBorder="1" applyAlignment="1">
      <alignment horizontal="left" vertical="center"/>
      <protection/>
    </xf>
    <xf numFmtId="0" fontId="21" fillId="0" borderId="35" xfId="941" applyFont="1" applyFill="1" applyBorder="1" applyAlignment="1">
      <alignment horizontal="left" vertical="center"/>
      <protection/>
    </xf>
    <xf numFmtId="0" fontId="39" fillId="0" borderId="19" xfId="941" applyFont="1" applyBorder="1" applyAlignment="1">
      <alignment horizontal="center" vertical="center" wrapText="1"/>
      <protection/>
    </xf>
    <xf numFmtId="0" fontId="9" fillId="0" borderId="0" xfId="941" applyFont="1" applyAlignment="1">
      <alignment horizontal="center" vertical="center"/>
      <protection/>
    </xf>
    <xf numFmtId="0" fontId="9" fillId="0" borderId="0" xfId="941" applyFont="1" applyAlignment="1">
      <alignment vertical="center"/>
      <protection/>
    </xf>
    <xf numFmtId="0" fontId="39" fillId="0" borderId="0" xfId="941" applyFont="1" applyAlignment="1">
      <alignment horizontal="center" vertical="center"/>
      <protection/>
    </xf>
    <xf numFmtId="0" fontId="39" fillId="0" borderId="0" xfId="941" applyFont="1" applyAlignment="1">
      <alignment vertical="center"/>
      <protection/>
    </xf>
    <xf numFmtId="0" fontId="39" fillId="0" borderId="24" xfId="941" applyFont="1" applyBorder="1" applyAlignment="1">
      <alignment horizontal="center" vertical="center" wrapText="1"/>
      <protection/>
    </xf>
    <xf numFmtId="0" fontId="89" fillId="0" borderId="0" xfId="941" applyFont="1" applyAlignment="1">
      <alignment horizontal="center" vertical="center"/>
      <protection/>
    </xf>
    <xf numFmtId="0" fontId="89" fillId="0" borderId="19" xfId="94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54" borderId="0" xfId="0" applyFont="1" applyFill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49" fontId="71" fillId="0" borderId="20" xfId="0" applyNumberFormat="1" applyFont="1" applyFill="1" applyBorder="1" applyAlignment="1">
      <alignment horizontal="left" vertical="center" wrapText="1"/>
    </xf>
    <xf numFmtId="49" fontId="71" fillId="0" borderId="26" xfId="0" applyNumberFormat="1" applyFont="1" applyFill="1" applyBorder="1" applyAlignment="1">
      <alignment horizontal="left" vertical="center" wrapText="1"/>
    </xf>
    <xf numFmtId="49" fontId="71" fillId="0" borderId="22" xfId="0" applyNumberFormat="1" applyFont="1" applyFill="1" applyBorder="1" applyAlignment="1">
      <alignment horizontal="left" vertical="center" wrapText="1"/>
    </xf>
    <xf numFmtId="49" fontId="55" fillId="54" borderId="26" xfId="0" applyNumberFormat="1" applyFont="1" applyFill="1" applyBorder="1" applyAlignment="1">
      <alignment horizontal="left" wrapText="1"/>
    </xf>
    <xf numFmtId="49" fontId="76" fillId="54" borderId="22" xfId="0" applyNumberFormat="1" applyFont="1" applyFill="1" applyBorder="1" applyAlignment="1">
      <alignment horizontal="left" wrapText="1"/>
    </xf>
    <xf numFmtId="0" fontId="71" fillId="0" borderId="25" xfId="0" applyFont="1" applyBorder="1" applyAlignment="1">
      <alignment horizontal="left"/>
    </xf>
    <xf numFmtId="0" fontId="71" fillId="0" borderId="35" xfId="0" applyFont="1" applyBorder="1" applyAlignment="1">
      <alignment horizontal="left"/>
    </xf>
    <xf numFmtId="0" fontId="71" fillId="0" borderId="34" xfId="0" applyFont="1" applyBorder="1" applyAlignment="1">
      <alignment horizontal="left"/>
    </xf>
  </cellXfs>
  <cellStyles count="10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Followed Hyperlink" xfId="141"/>
    <cellStyle name="Bad" xfId="142"/>
    <cellStyle name="Bad 10" xfId="143"/>
    <cellStyle name="Bad 2" xfId="144"/>
    <cellStyle name="Bad 3" xfId="145"/>
    <cellStyle name="Bad 4" xfId="146"/>
    <cellStyle name="Bad 5" xfId="147"/>
    <cellStyle name="Bad 6" xfId="148"/>
    <cellStyle name="Bad 7" xfId="149"/>
    <cellStyle name="Bad 8" xfId="150"/>
    <cellStyle name="Bad 9" xfId="151"/>
    <cellStyle name="Calculation" xfId="152"/>
    <cellStyle name="Calculation 2" xfId="153"/>
    <cellStyle name="Calculation 3" xfId="154"/>
    <cellStyle name="Calculation 4" xfId="155"/>
    <cellStyle name="Calculation 5" xfId="156"/>
    <cellStyle name="Calculation 6" xfId="157"/>
    <cellStyle name="Calculation 7" xfId="158"/>
    <cellStyle name="Calculation 8" xfId="159"/>
    <cellStyle name="Calculation 9" xfId="160"/>
    <cellStyle name="Check Cell" xfId="161"/>
    <cellStyle name="Check Cell 2" xfId="162"/>
    <cellStyle name="Check Cell 3" xfId="163"/>
    <cellStyle name="Check Cell 4" xfId="164"/>
    <cellStyle name="Check Cell 5" xfId="165"/>
    <cellStyle name="Check Cell 6" xfId="166"/>
    <cellStyle name="Check Cell 7" xfId="167"/>
    <cellStyle name="Check Cell 8" xfId="168"/>
    <cellStyle name="Check Cell 9" xfId="169"/>
    <cellStyle name="Comma 2" xfId="170"/>
    <cellStyle name="Comma 2 2" xfId="171"/>
    <cellStyle name="Comma 2 3" xfId="172"/>
    <cellStyle name="Comma 3" xfId="173"/>
    <cellStyle name="Comma 3 2" xfId="174"/>
    <cellStyle name="Emphasis 1" xfId="175"/>
    <cellStyle name="Emphasis 1 2" xfId="176"/>
    <cellStyle name="Emphasis 2" xfId="177"/>
    <cellStyle name="Emphasis 2 2" xfId="178"/>
    <cellStyle name="Emphasis 3" xfId="179"/>
    <cellStyle name="Emphasis 3 2" xfId="180"/>
    <cellStyle name="Explanatory Text" xfId="181"/>
    <cellStyle name="Good" xfId="182"/>
    <cellStyle name="Good 2" xfId="183"/>
    <cellStyle name="Good 2 2" xfId="184"/>
    <cellStyle name="Good 2 2 2" xfId="185"/>
    <cellStyle name="Good 2 3" xfId="186"/>
    <cellStyle name="Good 3" xfId="187"/>
    <cellStyle name="Good 3 2" xfId="188"/>
    <cellStyle name="Good 3 2 2" xfId="189"/>
    <cellStyle name="Good 3 3" xfId="190"/>
    <cellStyle name="Good 4" xfId="191"/>
    <cellStyle name="Good 4 2" xfId="192"/>
    <cellStyle name="Good 4 2 2" xfId="193"/>
    <cellStyle name="Good 4 3" xfId="194"/>
    <cellStyle name="Good 5" xfId="195"/>
    <cellStyle name="Good 5 2" xfId="196"/>
    <cellStyle name="Good 5 2 2" xfId="197"/>
    <cellStyle name="Good 5 3" xfId="198"/>
    <cellStyle name="Good 6" xfId="199"/>
    <cellStyle name="Good 6 2" xfId="200"/>
    <cellStyle name="Good 6 2 2" xfId="201"/>
    <cellStyle name="Good 6 3" xfId="202"/>
    <cellStyle name="Good 7" xfId="203"/>
    <cellStyle name="Good 7 2" xfId="204"/>
    <cellStyle name="Good 7 2 2" xfId="205"/>
    <cellStyle name="Good 7 3" xfId="206"/>
    <cellStyle name="Good 8" xfId="207"/>
    <cellStyle name="Good 8 2" xfId="208"/>
    <cellStyle name="Good 8 2 2" xfId="209"/>
    <cellStyle name="Good 8 3" xfId="210"/>
    <cellStyle name="Good 9" xfId="211"/>
    <cellStyle name="Good 9 2" xfId="212"/>
    <cellStyle name="Good 9 2 2" xfId="213"/>
    <cellStyle name="Good 9 3" xfId="214"/>
    <cellStyle name="Heading 1" xfId="215"/>
    <cellStyle name="Heading 1 2" xfId="216"/>
    <cellStyle name="Heading 1 3" xfId="217"/>
    <cellStyle name="Heading 1 4" xfId="218"/>
    <cellStyle name="Heading 1 5" xfId="219"/>
    <cellStyle name="Heading 1 6" xfId="220"/>
    <cellStyle name="Heading 1 7" xfId="221"/>
    <cellStyle name="Heading 1 8" xfId="222"/>
    <cellStyle name="Heading 1 9" xfId="223"/>
    <cellStyle name="Heading 2" xfId="224"/>
    <cellStyle name="Heading 2 2" xfId="225"/>
    <cellStyle name="Heading 2 3" xfId="226"/>
    <cellStyle name="Heading 2 4" xfId="227"/>
    <cellStyle name="Heading 2 5" xfId="228"/>
    <cellStyle name="Heading 2 6" xfId="229"/>
    <cellStyle name="Heading 2 7" xfId="230"/>
    <cellStyle name="Heading 2 8" xfId="231"/>
    <cellStyle name="Heading 2 9" xfId="232"/>
    <cellStyle name="Heading 3" xfId="233"/>
    <cellStyle name="Heading 3 2" xfId="234"/>
    <cellStyle name="Heading 3 3" xfId="235"/>
    <cellStyle name="Heading 3 4" xfId="236"/>
    <cellStyle name="Heading 3 5" xfId="237"/>
    <cellStyle name="Heading 3 6" xfId="238"/>
    <cellStyle name="Heading 3 7" xfId="239"/>
    <cellStyle name="Heading 3 8" xfId="240"/>
    <cellStyle name="Heading 3 9" xfId="241"/>
    <cellStyle name="Heading 4" xfId="242"/>
    <cellStyle name="Heading 4 2" xfId="243"/>
    <cellStyle name="Heading 4 3" xfId="244"/>
    <cellStyle name="Heading 4 4" xfId="245"/>
    <cellStyle name="Heading 4 5" xfId="246"/>
    <cellStyle name="Heading 4 6" xfId="247"/>
    <cellStyle name="Heading 4 7" xfId="248"/>
    <cellStyle name="Heading 4 8" xfId="249"/>
    <cellStyle name="Heading 4 9" xfId="250"/>
    <cellStyle name="Hyperlink" xfId="251"/>
    <cellStyle name="Hyperlink 2" xfId="252"/>
    <cellStyle name="Hyperlink 2 10" xfId="253"/>
    <cellStyle name="Hyperlink 2 10 2" xfId="254"/>
    <cellStyle name="Hyperlink 2 11" xfId="255"/>
    <cellStyle name="Hyperlink 2 11 2" xfId="256"/>
    <cellStyle name="Hyperlink 2 12" xfId="257"/>
    <cellStyle name="Hyperlink 2 13" xfId="258"/>
    <cellStyle name="Hyperlink 2 14" xfId="259"/>
    <cellStyle name="Hyperlink 2 2" xfId="260"/>
    <cellStyle name="Hyperlink 2 2 2" xfId="261"/>
    <cellStyle name="Hyperlink 2 2 3" xfId="262"/>
    <cellStyle name="Hyperlink 2 3" xfId="263"/>
    <cellStyle name="Hyperlink 2 3 2" xfId="264"/>
    <cellStyle name="Hyperlink 2 4" xfId="265"/>
    <cellStyle name="Hyperlink 2 4 2" xfId="266"/>
    <cellStyle name="Hyperlink 2 5" xfId="267"/>
    <cellStyle name="Hyperlink 2 5 2" xfId="268"/>
    <cellStyle name="Hyperlink 2 6" xfId="269"/>
    <cellStyle name="Hyperlink 2 6 2" xfId="270"/>
    <cellStyle name="Hyperlink 2 7" xfId="271"/>
    <cellStyle name="Hyperlink 2 7 2" xfId="272"/>
    <cellStyle name="Hyperlink 2 8" xfId="273"/>
    <cellStyle name="Hyperlink 2 8 2" xfId="274"/>
    <cellStyle name="Hyperlink 2 9" xfId="275"/>
    <cellStyle name="Hyperlink 2 9 2" xfId="276"/>
    <cellStyle name="Hyperlink 3" xfId="277"/>
    <cellStyle name="Hyperlink 4" xfId="278"/>
    <cellStyle name="Hyperlink 5" xfId="279"/>
    <cellStyle name="Hyperlink 5 2" xfId="280"/>
    <cellStyle name="Hyperlink 5 3" xfId="281"/>
    <cellStyle name="Hyperlink 5 6" xfId="282"/>
    <cellStyle name="Hyperlink 5 6 2" xfId="283"/>
    <cellStyle name="Hyperlink 6" xfId="284"/>
    <cellStyle name="Hyperlink 7" xfId="285"/>
    <cellStyle name="Input" xfId="286"/>
    <cellStyle name="Input 2" xfId="287"/>
    <cellStyle name="Input 3" xfId="288"/>
    <cellStyle name="Input 4" xfId="289"/>
    <cellStyle name="Input 5" xfId="290"/>
    <cellStyle name="Input 6" xfId="291"/>
    <cellStyle name="Input 7" xfId="292"/>
    <cellStyle name="Input 8" xfId="293"/>
    <cellStyle name="Input 9" xfId="294"/>
    <cellStyle name="Comma" xfId="295"/>
    <cellStyle name="Comma [0]" xfId="296"/>
    <cellStyle name="Linked Cell" xfId="297"/>
    <cellStyle name="Linked Cell 2" xfId="298"/>
    <cellStyle name="Linked Cell 3" xfId="299"/>
    <cellStyle name="Linked Cell 4" xfId="300"/>
    <cellStyle name="Linked Cell 5" xfId="301"/>
    <cellStyle name="Linked Cell 6" xfId="302"/>
    <cellStyle name="Linked Cell 7" xfId="303"/>
    <cellStyle name="Linked Cell 8" xfId="304"/>
    <cellStyle name="Linked Cell 9" xfId="305"/>
    <cellStyle name="Neutral" xfId="306"/>
    <cellStyle name="Neutral 2" xfId="307"/>
    <cellStyle name="Neutral 3" xfId="308"/>
    <cellStyle name="Neutral 4" xfId="309"/>
    <cellStyle name="Neutral 5" xfId="310"/>
    <cellStyle name="Neutral 6" xfId="311"/>
    <cellStyle name="Neutral 7" xfId="312"/>
    <cellStyle name="Neutral 8" xfId="313"/>
    <cellStyle name="Neutral 9" xfId="314"/>
    <cellStyle name="Normal 10" xfId="315"/>
    <cellStyle name="Normal 10 10" xfId="316"/>
    <cellStyle name="Normal 10 10 2" xfId="317"/>
    <cellStyle name="Normal 10 10 2 2" xfId="318"/>
    <cellStyle name="Normal 10 10 2 3" xfId="319"/>
    <cellStyle name="Normal 10 10 3" xfId="320"/>
    <cellStyle name="Normal 10 10 4" xfId="321"/>
    <cellStyle name="Normal 10 11" xfId="322"/>
    <cellStyle name="Normal 10 11 2" xfId="323"/>
    <cellStyle name="Normal 10 11 3" xfId="324"/>
    <cellStyle name="Normal 10 12" xfId="325"/>
    <cellStyle name="Normal 10 12 2" xfId="326"/>
    <cellStyle name="Normal 10 12 3" xfId="327"/>
    <cellStyle name="Normal 10 13" xfId="328"/>
    <cellStyle name="Normal 10 14" xfId="329"/>
    <cellStyle name="Normal 10 15" xfId="330"/>
    <cellStyle name="Normal 10 2" xfId="331"/>
    <cellStyle name="Normal 10 2 2" xfId="332"/>
    <cellStyle name="Normal 10 2 2 2" xfId="333"/>
    <cellStyle name="Normal 10 2 2 3" xfId="334"/>
    <cellStyle name="Normal 10 2 3" xfId="335"/>
    <cellStyle name="Normal 10 2 4" xfId="336"/>
    <cellStyle name="Normal 10 3" xfId="337"/>
    <cellStyle name="Normal 10 3 2" xfId="338"/>
    <cellStyle name="Normal 10 3 2 2" xfId="339"/>
    <cellStyle name="Normal 10 3 2 3" xfId="340"/>
    <cellStyle name="Normal 10 3 3" xfId="341"/>
    <cellStyle name="Normal 10 3 4" xfId="342"/>
    <cellStyle name="Normal 10 4" xfId="343"/>
    <cellStyle name="Normal 10 4 2" xfId="344"/>
    <cellStyle name="Normal 10 4 2 2" xfId="345"/>
    <cellStyle name="Normal 10 4 2 3" xfId="346"/>
    <cellStyle name="Normal 10 4 3" xfId="347"/>
    <cellStyle name="Normal 10 4 4" xfId="348"/>
    <cellStyle name="Normal 10 5" xfId="349"/>
    <cellStyle name="Normal 10 5 2" xfId="350"/>
    <cellStyle name="Normal 10 5 2 2" xfId="351"/>
    <cellStyle name="Normal 10 5 2 3" xfId="352"/>
    <cellStyle name="Normal 10 5 3" xfId="353"/>
    <cellStyle name="Normal 10 5 4" xfId="354"/>
    <cellStyle name="Normal 10 6" xfId="355"/>
    <cellStyle name="Normal 10 6 2" xfId="356"/>
    <cellStyle name="Normal 10 6 2 2" xfId="357"/>
    <cellStyle name="Normal 10 6 2 3" xfId="358"/>
    <cellStyle name="Normal 10 6 3" xfId="359"/>
    <cellStyle name="Normal 10 6 4" xfId="360"/>
    <cellStyle name="Normal 10 7" xfId="361"/>
    <cellStyle name="Normal 10 7 2" xfId="362"/>
    <cellStyle name="Normal 10 7 2 2" xfId="363"/>
    <cellStyle name="Normal 10 7 2 3" xfId="364"/>
    <cellStyle name="Normal 10 7 3" xfId="365"/>
    <cellStyle name="Normal 10 7 4" xfId="366"/>
    <cellStyle name="Normal 10 8" xfId="367"/>
    <cellStyle name="Normal 10 8 2" xfId="368"/>
    <cellStyle name="Normal 10 8 2 2" xfId="369"/>
    <cellStyle name="Normal 10 8 2 3" xfId="370"/>
    <cellStyle name="Normal 10 8 3" xfId="371"/>
    <cellStyle name="Normal 10 8 4" xfId="372"/>
    <cellStyle name="Normal 10 9" xfId="373"/>
    <cellStyle name="Normal 10 9 2" xfId="374"/>
    <cellStyle name="Normal 10 9 2 2" xfId="375"/>
    <cellStyle name="Normal 10 9 2 3" xfId="376"/>
    <cellStyle name="Normal 10 9 3" xfId="377"/>
    <cellStyle name="Normal 10 9 4" xfId="378"/>
    <cellStyle name="Normal 11" xfId="379"/>
    <cellStyle name="Normal 11 10" xfId="380"/>
    <cellStyle name="Normal 11 10 2" xfId="381"/>
    <cellStyle name="Normal 11 11" xfId="382"/>
    <cellStyle name="Normal 11 12" xfId="383"/>
    <cellStyle name="Normal 11 2" xfId="384"/>
    <cellStyle name="Normal 11 2 2" xfId="385"/>
    <cellStyle name="Normal 11 3" xfId="386"/>
    <cellStyle name="Normal 11 3 2" xfId="387"/>
    <cellStyle name="Normal 11 4" xfId="388"/>
    <cellStyle name="Normal 11 4 2" xfId="389"/>
    <cellStyle name="Normal 11 5" xfId="390"/>
    <cellStyle name="Normal 11 5 2" xfId="391"/>
    <cellStyle name="Normal 11 6" xfId="392"/>
    <cellStyle name="Normal 11 6 2" xfId="393"/>
    <cellStyle name="Normal 11 7" xfId="394"/>
    <cellStyle name="Normal 11 7 2" xfId="395"/>
    <cellStyle name="Normal 11 8" xfId="396"/>
    <cellStyle name="Normal 11 8 2" xfId="397"/>
    <cellStyle name="Normal 11 9" xfId="398"/>
    <cellStyle name="Normal 11 9 2" xfId="399"/>
    <cellStyle name="Normal 12" xfId="400"/>
    <cellStyle name="Normal 12 2" xfId="401"/>
    <cellStyle name="Normal 12 3" xfId="402"/>
    <cellStyle name="Normal 12_Nepakeistos VSAFAS formos 2012 metams" xfId="403"/>
    <cellStyle name="Normal 13" xfId="404"/>
    <cellStyle name="Normal 13 2" xfId="405"/>
    <cellStyle name="Normal 13 2 2" xfId="406"/>
    <cellStyle name="Normal 13 2 3" xfId="407"/>
    <cellStyle name="Normal 13 3" xfId="408"/>
    <cellStyle name="Normal 13 3 2" xfId="409"/>
    <cellStyle name="Normal 13 3 3" xfId="410"/>
    <cellStyle name="Normal 13 4" xfId="411"/>
    <cellStyle name="Normal 13 5" xfId="412"/>
    <cellStyle name="Normal 14" xfId="413"/>
    <cellStyle name="Normal 14 2" xfId="414"/>
    <cellStyle name="Normal 14 2 2" xfId="415"/>
    <cellStyle name="Normal 14 2 3" xfId="416"/>
    <cellStyle name="Normal 14 3" xfId="417"/>
    <cellStyle name="Normal 14 3 2" xfId="418"/>
    <cellStyle name="Normal 14 3 3" xfId="419"/>
    <cellStyle name="Normal 14 4" xfId="420"/>
    <cellStyle name="Normal 14 5" xfId="421"/>
    <cellStyle name="Normal 15" xfId="422"/>
    <cellStyle name="Normal 15 2" xfId="423"/>
    <cellStyle name="Normal 15 2 2" xfId="424"/>
    <cellStyle name="Normal 15 2 3" xfId="425"/>
    <cellStyle name="Normal 15 3" xfId="426"/>
    <cellStyle name="Normal 15 3 2" xfId="427"/>
    <cellStyle name="Normal 15 3 3" xfId="428"/>
    <cellStyle name="Normal 15 4" xfId="429"/>
    <cellStyle name="Normal 15 5" xfId="430"/>
    <cellStyle name="Normal 16" xfId="431"/>
    <cellStyle name="Normal 16 10" xfId="432"/>
    <cellStyle name="Normal 16 10 2" xfId="433"/>
    <cellStyle name="Normal 16 10 2 2" xfId="434"/>
    <cellStyle name="Normal 16 10 2 3" xfId="435"/>
    <cellStyle name="Normal 16 10 3" xfId="436"/>
    <cellStyle name="Normal 16 10 4" xfId="437"/>
    <cellStyle name="Normal 16 11" xfId="438"/>
    <cellStyle name="Normal 16 11 2" xfId="439"/>
    <cellStyle name="Normal 16 11 3" xfId="440"/>
    <cellStyle name="Normal 16 11 4" xfId="441"/>
    <cellStyle name="Normal 16 12" xfId="442"/>
    <cellStyle name="Normal 16 12 2" xfId="443"/>
    <cellStyle name="Normal 16 12 3" xfId="444"/>
    <cellStyle name="Normal 16 13" xfId="445"/>
    <cellStyle name="Normal 16 13 10" xfId="446"/>
    <cellStyle name="Normal 16 13 11" xfId="447"/>
    <cellStyle name="Normal 16 13 12" xfId="448"/>
    <cellStyle name="Normal 16 13 2" xfId="449"/>
    <cellStyle name="Normal 16 13 2 2" xfId="450"/>
    <cellStyle name="Normal 16 13 2 2 2" xfId="451"/>
    <cellStyle name="Normal 16 13 2 2 3" xfId="452"/>
    <cellStyle name="Normal 16 13 2 2_VSAKIS-Tarpusavio operacijos-vidines operacijos-ketv-2010 11 15" xfId="453"/>
    <cellStyle name="Normal 16 13 2 3" xfId="454"/>
    <cellStyle name="Normal 16 13 2 4" xfId="455"/>
    <cellStyle name="Normal 16 13 2_VSAKIS-Tarpusavio operacijos-vidines operacijos-ketv-2010 11 15" xfId="456"/>
    <cellStyle name="Normal 16 13 3" xfId="457"/>
    <cellStyle name="Normal 16 13 3 2" xfId="458"/>
    <cellStyle name="Normal 16 13 3 2 2" xfId="459"/>
    <cellStyle name="Normal 16 13 3 2 3" xfId="460"/>
    <cellStyle name="Normal 16 13 3 2_VSAKIS-Tarpusavio operacijos-vidines operacijos-ketv-2010 11 15" xfId="461"/>
    <cellStyle name="Normal 16 13 3 3" xfId="462"/>
    <cellStyle name="Normal 16 13 3 4" xfId="463"/>
    <cellStyle name="Normal 16 13 3_VSAKIS-Tarpusavio operacijos-vidines operacijos-ketv-2010 11 15" xfId="464"/>
    <cellStyle name="Normal 16 13 4" xfId="465"/>
    <cellStyle name="Normal 16 13 4 2" xfId="466"/>
    <cellStyle name="Normal 16 13 4 3" xfId="467"/>
    <cellStyle name="Normal 16 13 4_VSAKIS-Tarpusavio operacijos-vidines operacijos-ketv-2010 11 15" xfId="468"/>
    <cellStyle name="Normal 16 13 5" xfId="469"/>
    <cellStyle name="Normal 16 13 6" xfId="470"/>
    <cellStyle name="Normal 16 13 7" xfId="471"/>
    <cellStyle name="Normal 16 13 9" xfId="472"/>
    <cellStyle name="Normal 16 13_VSAKIS-Tarpusavio operacijos-vidines operacijos-ketv-2010 11 15" xfId="473"/>
    <cellStyle name="Normal 16 14" xfId="474"/>
    <cellStyle name="Normal 16 14 2" xfId="475"/>
    <cellStyle name="Normal 16 14 2 2" xfId="476"/>
    <cellStyle name="Normal 16 14 2 3" xfId="477"/>
    <cellStyle name="Normal 16 14 2_VSAKIS-Tarpusavio operacijos-vidines operacijos-ketv-2010 11 15" xfId="478"/>
    <cellStyle name="Normal 16 14 3" xfId="479"/>
    <cellStyle name="Normal 16 14 4" xfId="480"/>
    <cellStyle name="Normal 16 14_VSAKIS-Tarpusavio operacijos-vidines operacijos-ketv-2010 11 15" xfId="481"/>
    <cellStyle name="Normal 16 15" xfId="482"/>
    <cellStyle name="Normal 16 15 2" xfId="483"/>
    <cellStyle name="Normal 16 15 3" xfId="484"/>
    <cellStyle name="Normal 16 15_VSAKIS-Tarpusavio operacijos-vidines operacijos-ketv-2010 11 15" xfId="485"/>
    <cellStyle name="Normal 16 16" xfId="486"/>
    <cellStyle name="Normal 16 17" xfId="487"/>
    <cellStyle name="Normal 16 18" xfId="488"/>
    <cellStyle name="Normal 16 2" xfId="489"/>
    <cellStyle name="Normal 16 2 2" xfId="490"/>
    <cellStyle name="Normal 16 2 2 2" xfId="491"/>
    <cellStyle name="Normal 16 2 2 3" xfId="492"/>
    <cellStyle name="Normal 16 2 3" xfId="493"/>
    <cellStyle name="Normal 16 2 3 2" xfId="494"/>
    <cellStyle name="Normal 16 2 3 3" xfId="495"/>
    <cellStyle name="Normal 16 2 4" xfId="496"/>
    <cellStyle name="Normal 16 2 5" xfId="497"/>
    <cellStyle name="Normal 16 3" xfId="498"/>
    <cellStyle name="Normal 16 3 2" xfId="499"/>
    <cellStyle name="Normal 16 3 2 2" xfId="500"/>
    <cellStyle name="Normal 16 3 2 3" xfId="501"/>
    <cellStyle name="Normal 16 3 3" xfId="502"/>
    <cellStyle name="Normal 16 3 4" xfId="503"/>
    <cellStyle name="Normal 16 4" xfId="504"/>
    <cellStyle name="Normal 16 4 2" xfId="505"/>
    <cellStyle name="Normal 16 4 2 2" xfId="506"/>
    <cellStyle name="Normal 16 4 2 3" xfId="507"/>
    <cellStyle name="Normal 16 4 3" xfId="508"/>
    <cellStyle name="Normal 16 4 4" xfId="509"/>
    <cellStyle name="Normal 16 5" xfId="510"/>
    <cellStyle name="Normal 16 5 2" xfId="511"/>
    <cellStyle name="Normal 16 5 2 2" xfId="512"/>
    <cellStyle name="Normal 16 5 2 3" xfId="513"/>
    <cellStyle name="Normal 16 5 3" xfId="514"/>
    <cellStyle name="Normal 16 5 4" xfId="515"/>
    <cellStyle name="Normal 16 6" xfId="516"/>
    <cellStyle name="Normal 16 6 2" xfId="517"/>
    <cellStyle name="Normal 16 6 2 2" xfId="518"/>
    <cellStyle name="Normal 16 6 2 3" xfId="519"/>
    <cellStyle name="Normal 16 6 3" xfId="520"/>
    <cellStyle name="Normal 16 6 4" xfId="521"/>
    <cellStyle name="Normal 16 7" xfId="522"/>
    <cellStyle name="Normal 16 7 2" xfId="523"/>
    <cellStyle name="Normal 16 7 2 2" xfId="524"/>
    <cellStyle name="Normal 16 7 2 3" xfId="525"/>
    <cellStyle name="Normal 16 7 3" xfId="526"/>
    <cellStyle name="Normal 16 7 4" xfId="527"/>
    <cellStyle name="Normal 16 7 5" xfId="528"/>
    <cellStyle name="Normal 16 7 6" xfId="529"/>
    <cellStyle name="Normal 16 7_VSAKIS-Tarpusavio operacijos-2010 11 12" xfId="530"/>
    <cellStyle name="Normal 16 8" xfId="531"/>
    <cellStyle name="Normal 16 8 2" xfId="532"/>
    <cellStyle name="Normal 16 8 2 2" xfId="533"/>
    <cellStyle name="Normal 16 8 2 3" xfId="534"/>
    <cellStyle name="Normal 16 8 3" xfId="535"/>
    <cellStyle name="Normal 16 8 4" xfId="536"/>
    <cellStyle name="Normal 16 9" xfId="537"/>
    <cellStyle name="Normal 16 9 2" xfId="538"/>
    <cellStyle name="Normal 16 9 2 2" xfId="539"/>
    <cellStyle name="Normal 16 9 2 3" xfId="540"/>
    <cellStyle name="Normal 16 9 3" xfId="541"/>
    <cellStyle name="Normal 16 9 4" xfId="542"/>
    <cellStyle name="Normal 17" xfId="543"/>
    <cellStyle name="Normal 17 10" xfId="544"/>
    <cellStyle name="Normal 17 10 2" xfId="545"/>
    <cellStyle name="Normal 17 10 2 2" xfId="546"/>
    <cellStyle name="Normal 17 10 2 3" xfId="547"/>
    <cellStyle name="Normal 17 10 3" xfId="548"/>
    <cellStyle name="Normal 17 10 7" xfId="549"/>
    <cellStyle name="Normal 17 11" xfId="550"/>
    <cellStyle name="Normal 17 11 2" xfId="551"/>
    <cellStyle name="Normal 17 11 3" xfId="552"/>
    <cellStyle name="Normal 17 11 4" xfId="553"/>
    <cellStyle name="Normal 17 11 5" xfId="554"/>
    <cellStyle name="Normal 17 11 6" xfId="555"/>
    <cellStyle name="Normal 17 11_VSAKIS-Tarpusavio operacijos-2010 11 12" xfId="556"/>
    <cellStyle name="Normal 17 12" xfId="557"/>
    <cellStyle name="Normal 17 12 2" xfId="558"/>
    <cellStyle name="Normal 17 12 3" xfId="559"/>
    <cellStyle name="Normal 17 13" xfId="560"/>
    <cellStyle name="Normal 17 13 2" xfId="561"/>
    <cellStyle name="Normal 17 13 3" xfId="562"/>
    <cellStyle name="Normal 17 14" xfId="563"/>
    <cellStyle name="Normal 17 2" xfId="564"/>
    <cellStyle name="Normal 17 2 2" xfId="565"/>
    <cellStyle name="Normal 17 2 2 2" xfId="566"/>
    <cellStyle name="Normal 17 2 2 3" xfId="567"/>
    <cellStyle name="Normal 17 2 3" xfId="568"/>
    <cellStyle name="Normal 17 2 4" xfId="569"/>
    <cellStyle name="Normal 17 3" xfId="570"/>
    <cellStyle name="Normal 17 3 2" xfId="571"/>
    <cellStyle name="Normal 17 3 2 2" xfId="572"/>
    <cellStyle name="Normal 17 3 2 3" xfId="573"/>
    <cellStyle name="Normal 17 3 3" xfId="574"/>
    <cellStyle name="Normal 17 3 4" xfId="575"/>
    <cellStyle name="Normal 17 4" xfId="576"/>
    <cellStyle name="Normal 17 4 2" xfId="577"/>
    <cellStyle name="Normal 17 4 2 2" xfId="578"/>
    <cellStyle name="Normal 17 4 2 3" xfId="579"/>
    <cellStyle name="Normal 17 4 3" xfId="580"/>
    <cellStyle name="Normal 17 4 4" xfId="581"/>
    <cellStyle name="Normal 17 5" xfId="582"/>
    <cellStyle name="Normal 17 5 2" xfId="583"/>
    <cellStyle name="Normal 17 5 2 2" xfId="584"/>
    <cellStyle name="Normal 17 5 2 3" xfId="585"/>
    <cellStyle name="Normal 17 5 3" xfId="586"/>
    <cellStyle name="Normal 17 5 4" xfId="587"/>
    <cellStyle name="Normal 17 6" xfId="588"/>
    <cellStyle name="Normal 17 6 2" xfId="589"/>
    <cellStyle name="Normal 17 6 2 2" xfId="590"/>
    <cellStyle name="Normal 17 6 2 3" xfId="591"/>
    <cellStyle name="Normal 17 6 3" xfId="592"/>
    <cellStyle name="Normal 17 6 4" xfId="593"/>
    <cellStyle name="Normal 17 7" xfId="594"/>
    <cellStyle name="Normal 17 7 2" xfId="595"/>
    <cellStyle name="Normal 17 7 2 2" xfId="596"/>
    <cellStyle name="Normal 17 7 2 3" xfId="597"/>
    <cellStyle name="Normal 17 7 3" xfId="598"/>
    <cellStyle name="Normal 17 7 4" xfId="599"/>
    <cellStyle name="Normal 17 8" xfId="600"/>
    <cellStyle name="Normal 17 8 2" xfId="601"/>
    <cellStyle name="Normal 17 8 2 2" xfId="602"/>
    <cellStyle name="Normal 17 8 2 3" xfId="603"/>
    <cellStyle name="Normal 17 8 3" xfId="604"/>
    <cellStyle name="Normal 17 8 4" xfId="605"/>
    <cellStyle name="Normal 17 9" xfId="606"/>
    <cellStyle name="Normal 17 9 2" xfId="607"/>
    <cellStyle name="Normal 17 9 2 2" xfId="608"/>
    <cellStyle name="Normal 17 9 2 3" xfId="609"/>
    <cellStyle name="Normal 17 9 3" xfId="610"/>
    <cellStyle name="Normal 17 9 4" xfId="611"/>
    <cellStyle name="Normal 18" xfId="612"/>
    <cellStyle name="Normal 18 2" xfId="613"/>
    <cellStyle name="Normal 18 2 2" xfId="614"/>
    <cellStyle name="Normal 18 2 3" xfId="615"/>
    <cellStyle name="Normal 18 3" xfId="616"/>
    <cellStyle name="Normal 18 3 2" xfId="617"/>
    <cellStyle name="Normal 18 3 2 2" xfId="618"/>
    <cellStyle name="Normal 18 3 2 2 2" xfId="619"/>
    <cellStyle name="Normal 18 3 2 2 3" xfId="620"/>
    <cellStyle name="Normal 18 3 2 2_VSAKIS-Tarpusavio operacijos-vidines operacijos-ketv-2010 11 15" xfId="621"/>
    <cellStyle name="Normal 18 3 2 3" xfId="622"/>
    <cellStyle name="Normal 18 3 2 4" xfId="623"/>
    <cellStyle name="Normal 18 3 2_VSAKIS-Tarpusavio operacijos-vidines operacijos-ketv-2010 11 15" xfId="624"/>
    <cellStyle name="Normal 18 3 3" xfId="625"/>
    <cellStyle name="Normal 18 3 3 2" xfId="626"/>
    <cellStyle name="Normal 18 3 3 2 2" xfId="627"/>
    <cellStyle name="Normal 18 3 3 2 3" xfId="628"/>
    <cellStyle name="Normal 18 3 3 2_VSAKIS-Tarpusavio operacijos-vidines operacijos-ketv-2010 11 15" xfId="629"/>
    <cellStyle name="Normal 18 3 3 3" xfId="630"/>
    <cellStyle name="Normal 18 3 3 4" xfId="631"/>
    <cellStyle name="Normal 18 3 3_VSAKIS-Tarpusavio operacijos-vidines operacijos-ketv-2010 11 15" xfId="632"/>
    <cellStyle name="Normal 18 3 4" xfId="633"/>
    <cellStyle name="Normal 18 3 4 2" xfId="634"/>
    <cellStyle name="Normal 18 3 4 3" xfId="635"/>
    <cellStyle name="Normal 18 3 4_VSAKIS-Tarpusavio operacijos-vidines operacijos-ketv-2010 11 15" xfId="636"/>
    <cellStyle name="Normal 18 3 5" xfId="637"/>
    <cellStyle name="Normal 18 3 6" xfId="638"/>
    <cellStyle name="Normal 18 3_VSAKIS-Tarpusavio operacijos-vidines operacijos-ketv-2010 11 15" xfId="639"/>
    <cellStyle name="Normal 18 4" xfId="640"/>
    <cellStyle name="Normal 18 4 2" xfId="641"/>
    <cellStyle name="Normal 18 4 2 2" xfId="642"/>
    <cellStyle name="Normal 18 4 2 3" xfId="643"/>
    <cellStyle name="Normal 18 4 2_VSAKIS-Tarpusavio operacijos-vidines operacijos-ketv-2010 11 15" xfId="644"/>
    <cellStyle name="Normal 18 4 3" xfId="645"/>
    <cellStyle name="Normal 18 4 4" xfId="646"/>
    <cellStyle name="Normal 18 4_VSAKIS-Tarpusavio operacijos-vidines operacijos-ketv-2010 11 15" xfId="647"/>
    <cellStyle name="Normal 18 5" xfId="648"/>
    <cellStyle name="Normal 18 5 2" xfId="649"/>
    <cellStyle name="Normal 18 5 3" xfId="650"/>
    <cellStyle name="Normal 18 5_VSAKIS-Tarpusavio operacijos-vidines operacijos-ketv-2010 11 15" xfId="651"/>
    <cellStyle name="Normal 18 6" xfId="652"/>
    <cellStyle name="Normal 18 7" xfId="653"/>
    <cellStyle name="Normal 18 8" xfId="654"/>
    <cellStyle name="Normal 19" xfId="655"/>
    <cellStyle name="Normal 19 10" xfId="656"/>
    <cellStyle name="Normal 19 2" xfId="657"/>
    <cellStyle name="Normal 19 2 2" xfId="658"/>
    <cellStyle name="Normal 19 2 3" xfId="659"/>
    <cellStyle name="Normal 19 2 6" xfId="660"/>
    <cellStyle name="Normal 19 2_VSAKIS-Tarpusavio operacijos-2010 11 12" xfId="661"/>
    <cellStyle name="Normal 19 3" xfId="662"/>
    <cellStyle name="Normal 19 3 2" xfId="663"/>
    <cellStyle name="Normal 19 3 2 2" xfId="664"/>
    <cellStyle name="Normal 19 3 2 2 2" xfId="665"/>
    <cellStyle name="Normal 19 3 2 2 3" xfId="666"/>
    <cellStyle name="Normal 19 3 2 2_VSAKIS-Tarpusavio operacijos-vidines operacijos-ketv-2010 11 15" xfId="667"/>
    <cellStyle name="Normal 19 3 2 3" xfId="668"/>
    <cellStyle name="Normal 19 3 2 4" xfId="669"/>
    <cellStyle name="Normal 19 3 2_VSAKIS-Tarpusavio operacijos-vidines operacijos-ketv-2010 11 15" xfId="670"/>
    <cellStyle name="Normal 19 3 3" xfId="671"/>
    <cellStyle name="Normal 19 3 3 2" xfId="672"/>
    <cellStyle name="Normal 19 3 3 2 2" xfId="673"/>
    <cellStyle name="Normal 19 3 3 2 3" xfId="674"/>
    <cellStyle name="Normal 19 3 3 2_VSAKIS-Tarpusavio operacijos-vidines operacijos-ketv-2010 11 15" xfId="675"/>
    <cellStyle name="Normal 19 3 3 3" xfId="676"/>
    <cellStyle name="Normal 19 3 3 4" xfId="677"/>
    <cellStyle name="Normal 19 3 3_VSAKIS-Tarpusavio operacijos-vidines operacijos-ketv-2010 11 15" xfId="678"/>
    <cellStyle name="Normal 19 3 4" xfId="679"/>
    <cellStyle name="Normal 19 3 4 2" xfId="680"/>
    <cellStyle name="Normal 19 3 4 3" xfId="681"/>
    <cellStyle name="Normal 19 3 4_VSAKIS-Tarpusavio operacijos-vidines operacijos-ketv-2010 11 15" xfId="682"/>
    <cellStyle name="Normal 19 3 5" xfId="683"/>
    <cellStyle name="Normal 19 3 6" xfId="684"/>
    <cellStyle name="Normal 19 3 7" xfId="685"/>
    <cellStyle name="Normal 19 3 7 2" xfId="686"/>
    <cellStyle name="Normal 19 3 8" xfId="687"/>
    <cellStyle name="Normal 19 3_VSAKIS-Tarpusavio operacijos-vidines operacijos-ketv-2010 11 15" xfId="688"/>
    <cellStyle name="Normal 19 4" xfId="689"/>
    <cellStyle name="Normal 19 4 2" xfId="690"/>
    <cellStyle name="Normal 19 4 2 2" xfId="691"/>
    <cellStyle name="Normal 19 4 2 3" xfId="692"/>
    <cellStyle name="Normal 19 4 2_VSAKIS-Tarpusavio operacijos-vidines operacijos-ketv-2010 11 15" xfId="693"/>
    <cellStyle name="Normal 19 4 3" xfId="694"/>
    <cellStyle name="Normal 19 4 4" xfId="695"/>
    <cellStyle name="Normal 19 4_VSAKIS-Tarpusavio operacijos-vidines operacijos-ketv-2010 11 15" xfId="696"/>
    <cellStyle name="Normal 19 5" xfId="697"/>
    <cellStyle name="Normal 19 5 2" xfId="698"/>
    <cellStyle name="Normal 19 5 3" xfId="699"/>
    <cellStyle name="Normal 19 5_VSAKIS-Tarpusavio operacijos-vidines operacijos-ketv-2010 11 15" xfId="700"/>
    <cellStyle name="Normal 19 6" xfId="701"/>
    <cellStyle name="Normal 19 7" xfId="702"/>
    <cellStyle name="Normal 19 8" xfId="703"/>
    <cellStyle name="Normal 19 9" xfId="704"/>
    <cellStyle name="Normal 19_VSAKIS-Tarpusavio operacijos-2010 11 12" xfId="705"/>
    <cellStyle name="Normal 2" xfId="706"/>
    <cellStyle name="Normal 2 10" xfId="707"/>
    <cellStyle name="Normal 2 11" xfId="708"/>
    <cellStyle name="Normal 2 2" xfId="709"/>
    <cellStyle name="Normal 2 2 2" xfId="710"/>
    <cellStyle name="Normal 2 2 2 2" xfId="711"/>
    <cellStyle name="Normal 2 2 2 2 2" xfId="712"/>
    <cellStyle name="Normal 2 2 2 2 3" xfId="713"/>
    <cellStyle name="Normal 2 2 2 3" xfId="714"/>
    <cellStyle name="Normal 2 2 2 4" xfId="715"/>
    <cellStyle name="Normal 2 2 2 41" xfId="716"/>
    <cellStyle name="Normal 2 2 2 5" xfId="717"/>
    <cellStyle name="Normal 2 2 2 6" xfId="718"/>
    <cellStyle name="Normal 2 2 2 7" xfId="719"/>
    <cellStyle name="Normal 2 2 2_VSAKIS-Tarpusavio operacijos-2010 11 12" xfId="720"/>
    <cellStyle name="Normal 2 2 3" xfId="721"/>
    <cellStyle name="Normal 2 2 3 2" xfId="722"/>
    <cellStyle name="Normal 2 2 3 3" xfId="723"/>
    <cellStyle name="Normal 2 2 4" xfId="724"/>
    <cellStyle name="Normal 2 2_VSAKIS-Tarpusavio operacijos-2010 11 12" xfId="725"/>
    <cellStyle name="Normal 2 3" xfId="726"/>
    <cellStyle name="Normal 2 3 2" xfId="727"/>
    <cellStyle name="Normal 2 3 2 2" xfId="728"/>
    <cellStyle name="Normal 2 3 2 3" xfId="729"/>
    <cellStyle name="Normal 2 3 3" xfId="730"/>
    <cellStyle name="Normal 2 3 3 2" xfId="731"/>
    <cellStyle name="Normal 2 3 3 3" xfId="732"/>
    <cellStyle name="Normal 2 3 4" xfId="733"/>
    <cellStyle name="Normal 2 3 5" xfId="734"/>
    <cellStyle name="Normal 2 3 6" xfId="735"/>
    <cellStyle name="Normal 2 3 7" xfId="736"/>
    <cellStyle name="Normal 2 4" xfId="737"/>
    <cellStyle name="Normal 2 5" xfId="738"/>
    <cellStyle name="Normal 2 5 2" xfId="739"/>
    <cellStyle name="Normal 2 5 2 2" xfId="740"/>
    <cellStyle name="Normal 2 5 2 2 2" xfId="741"/>
    <cellStyle name="Normal 2 5 2 2 3" xfId="742"/>
    <cellStyle name="Normal 2 5 2 2_VSAKIS-Tarpusavio operacijos-vidines operacijos-ketv-2010 11 15" xfId="743"/>
    <cellStyle name="Normal 2 5 2 3" xfId="744"/>
    <cellStyle name="Normal 2 5 2 4" xfId="745"/>
    <cellStyle name="Normal 2 5 2_VSAKIS-Tarpusavio operacijos-vidines operacijos-ketv-2010 11 15" xfId="746"/>
    <cellStyle name="Normal 2 5 3" xfId="747"/>
    <cellStyle name="Normal 2 5 3 2" xfId="748"/>
    <cellStyle name="Normal 2 5 3 2 2" xfId="749"/>
    <cellStyle name="Normal 2 5 3 2 3" xfId="750"/>
    <cellStyle name="Normal 2 5 3 2_VSAKIS-Tarpusavio operacijos-vidines operacijos-ketv-2010 11 15" xfId="751"/>
    <cellStyle name="Normal 2 5 3 3" xfId="752"/>
    <cellStyle name="Normal 2 5 3 4" xfId="753"/>
    <cellStyle name="Normal 2 5 3_VSAKIS-Tarpusavio operacijos-vidines operacijos-ketv-2010 11 15" xfId="754"/>
    <cellStyle name="Normal 2 5 4" xfId="755"/>
    <cellStyle name="Normal 2 5 4 2" xfId="756"/>
    <cellStyle name="Normal 2 5 4 3" xfId="757"/>
    <cellStyle name="Normal 2 5 4_VSAKIS-Tarpusavio operacijos-vidines operacijos-ketv-2010 11 15" xfId="758"/>
    <cellStyle name="Normal 2 5 5" xfId="759"/>
    <cellStyle name="Normal 2 5 6" xfId="760"/>
    <cellStyle name="Normal 2 5 7" xfId="761"/>
    <cellStyle name="Normal 2 5_VSAKIS-Tarpusavio operacijos-vidines operacijos-ketv-2010 11 15" xfId="762"/>
    <cellStyle name="Normal 2 6" xfId="763"/>
    <cellStyle name="Normal 2 6 2" xfId="764"/>
    <cellStyle name="Normal 2 6 2 2" xfId="765"/>
    <cellStyle name="Normal 2 6 2 3" xfId="766"/>
    <cellStyle name="Normal 2 6 2_VSAKIS-Tarpusavio operacijos-vidines operacijos-ketv-2010 11 15" xfId="767"/>
    <cellStyle name="Normal 2 6 3" xfId="768"/>
    <cellStyle name="Normal 2 6 4" xfId="769"/>
    <cellStyle name="Normal 2 6_VSAKIS-Tarpusavio operacijos-vidines operacijos-ketv-2010 11 15" xfId="770"/>
    <cellStyle name="Normal 2 7" xfId="771"/>
    <cellStyle name="Normal 2 7 2" xfId="772"/>
    <cellStyle name="Normal 2 7 3" xfId="773"/>
    <cellStyle name="Normal 2 7_VSAKIS-Tarpusavio operacijos-vidines operacijos-ketv-2010 11 15" xfId="774"/>
    <cellStyle name="Normal 2 8" xfId="775"/>
    <cellStyle name="Normal 2 9" xfId="776"/>
    <cellStyle name="Normal 2 9 2" xfId="777"/>
    <cellStyle name="Normal 2_VSAKIS-Tarpusavio operacijos-2010 11 12" xfId="778"/>
    <cellStyle name="Normal 20" xfId="779"/>
    <cellStyle name="Normal 20 2" xfId="780"/>
    <cellStyle name="Normal 20 2 2" xfId="781"/>
    <cellStyle name="Normal 20 2 3" xfId="782"/>
    <cellStyle name="Normal 20 2 4" xfId="783"/>
    <cellStyle name="Normal 20 2_VSAKIS-Tarpusavio operacijos-2010 11 12" xfId="784"/>
    <cellStyle name="Normal 20 3" xfId="785"/>
    <cellStyle name="Normal 20 4" xfId="786"/>
    <cellStyle name="Normal 20 41" xfId="787"/>
    <cellStyle name="Normal 20 41 2" xfId="788"/>
    <cellStyle name="Normal 20 5" xfId="789"/>
    <cellStyle name="Normal 20 6" xfId="790"/>
    <cellStyle name="Normal 20_VSAKIS-Tarpusavio operacijos-2010 11 12" xfId="791"/>
    <cellStyle name="Normal 21" xfId="792"/>
    <cellStyle name="Normal 21 10" xfId="793"/>
    <cellStyle name="Normal 21 11" xfId="794"/>
    <cellStyle name="Normal 21 12" xfId="795"/>
    <cellStyle name="Normal 21 2" xfId="796"/>
    <cellStyle name="Normal 21 2 11" xfId="797"/>
    <cellStyle name="Normal 21 2 2" xfId="798"/>
    <cellStyle name="Normal 21 2 2 2" xfId="799"/>
    <cellStyle name="Normal 21 2 2 2 2" xfId="800"/>
    <cellStyle name="Normal 21 2 2 2 3" xfId="801"/>
    <cellStyle name="Normal 21 2 2 2_VSAKIS-Tarpusavio operacijos-vidines operacijos-ketv-2010 11 15" xfId="802"/>
    <cellStyle name="Normal 21 2 2 3" xfId="803"/>
    <cellStyle name="Normal 21 2 2 4" xfId="804"/>
    <cellStyle name="Normal 21 2 2 5" xfId="805"/>
    <cellStyle name="Normal 21 2 2 5 2" xfId="806"/>
    <cellStyle name="Normal 21 2 2 5 7" xfId="807"/>
    <cellStyle name="Normal 21 2 2 5_VSAKIS-Tarpusavio operacijos-vidines operacijos-ketv-2010 11 15" xfId="808"/>
    <cellStyle name="Normal 21 2 2_VSAKIS-Tarpusavio operacijos-vidines operacijos-ketv-2010 11 15" xfId="809"/>
    <cellStyle name="Normal 21 2 3" xfId="810"/>
    <cellStyle name="Normal 21 2 3 2" xfId="811"/>
    <cellStyle name="Normal 21 2 3 3" xfId="812"/>
    <cellStyle name="Normal 21 2 3_VSAKIS-Tarpusavio operacijos-vidines operacijos-ketv-2010 11 15" xfId="813"/>
    <cellStyle name="Normal 21 2 4" xfId="814"/>
    <cellStyle name="Normal 21 2 5" xfId="815"/>
    <cellStyle name="Normal 21 2 6" xfId="816"/>
    <cellStyle name="Normal 21 2 6 2" xfId="817"/>
    <cellStyle name="Normal 21 2 6_VSAKIS-Tarpusavio operacijos-vidines operacijos-ketv-2010 11 15" xfId="818"/>
    <cellStyle name="Normal 21 2_VSAKIS-Tarpusavio operacijos-vidines operacijos-ketv-2010 11 15" xfId="819"/>
    <cellStyle name="Normal 21 3" xfId="820"/>
    <cellStyle name="Normal 21 3 10" xfId="821"/>
    <cellStyle name="Normal 21 3 2" xfId="822"/>
    <cellStyle name="Normal 21 3 2 2" xfId="823"/>
    <cellStyle name="Normal 21 3 2 3" xfId="824"/>
    <cellStyle name="Normal 21 3 2_VSAKIS-Tarpusavio operacijos-vidines operacijos-ketv-2010 11 15" xfId="825"/>
    <cellStyle name="Normal 21 3 3" xfId="826"/>
    <cellStyle name="Normal 21 3 4" xfId="827"/>
    <cellStyle name="Normal 21 3 5" xfId="828"/>
    <cellStyle name="Normal 21 3_VSAKIS-Tarpusavio operacijos-vidines operacijos-ketv-2010 11 15" xfId="829"/>
    <cellStyle name="Normal 21 4" xfId="830"/>
    <cellStyle name="Normal 21 4 2" xfId="831"/>
    <cellStyle name="Normal 21 4 2 2" xfId="832"/>
    <cellStyle name="Normal 21 4 2 3" xfId="833"/>
    <cellStyle name="Normal 21 4 2_VSAKIS-Tarpusavio operacijos-vidines operacijos-ketv-2010 11 15" xfId="834"/>
    <cellStyle name="Normal 21 4 3" xfId="835"/>
    <cellStyle name="Normal 21 4 4" xfId="836"/>
    <cellStyle name="Normal 21 4_VSAKIS-Tarpusavio operacijos-vidines operacijos-ketv-2010 11 15" xfId="837"/>
    <cellStyle name="Normal 21 5" xfId="838"/>
    <cellStyle name="Normal 21 5 2" xfId="839"/>
    <cellStyle name="Normal 21 5 3" xfId="840"/>
    <cellStyle name="Normal 21 5 4" xfId="841"/>
    <cellStyle name="Normal 21 5 9" xfId="842"/>
    <cellStyle name="Normal 21 5_VSAKIS-Tarpusavio operacijos-vidines operacijos-ketv-2010 11 15" xfId="843"/>
    <cellStyle name="Normal 21 6" xfId="844"/>
    <cellStyle name="Normal 21 6 10" xfId="845"/>
    <cellStyle name="Normal 21 6 2" xfId="846"/>
    <cellStyle name="Normal 21 6 3" xfId="847"/>
    <cellStyle name="Normal 21 6 3 2" xfId="848"/>
    <cellStyle name="Normal 21 6 3_VSAKIS-Tarpusavio operacijos-vidines operacijos-ketv-2010 11 15" xfId="849"/>
    <cellStyle name="Normal 21 6 4" xfId="850"/>
    <cellStyle name="Normal 21 6 5" xfId="851"/>
    <cellStyle name="Normal 21 6 6" xfId="852"/>
    <cellStyle name="Normal 21 6_VSAKIS-Tarpusavio operacijos-vidines operacijos-ketv-2010 11 15" xfId="853"/>
    <cellStyle name="Normal 21 7" xfId="854"/>
    <cellStyle name="Normal 21 8" xfId="855"/>
    <cellStyle name="Normal 21 8 2" xfId="856"/>
    <cellStyle name="Normal 21 8 3" xfId="857"/>
    <cellStyle name="Normal 21 8_VSAKIS-Tarpusavio operacijos-vidines operacijos-ketv-2010 11 15" xfId="858"/>
    <cellStyle name="Normal 21 9" xfId="859"/>
    <cellStyle name="Normal 21_VSAKIS-Tarpusavio operacijos-2010 11 12" xfId="860"/>
    <cellStyle name="Normal 22" xfId="861"/>
    <cellStyle name="Normal 22 2" xfId="862"/>
    <cellStyle name="Normal 22 2 2" xfId="863"/>
    <cellStyle name="Normal 22 2 3" xfId="864"/>
    <cellStyle name="Normal 22 3" xfId="865"/>
    <cellStyle name="Normal 22_VSAKIS-D.A.2.4-PD-2priedas-2010 10 06-EY_ old" xfId="866"/>
    <cellStyle name="Normal 23" xfId="867"/>
    <cellStyle name="Normal 23 2" xfId="868"/>
    <cellStyle name="Normal 23 2 2" xfId="869"/>
    <cellStyle name="Normal 23 2 3" xfId="870"/>
    <cellStyle name="Normal 23 3" xfId="871"/>
    <cellStyle name="Normal 23 3 2" xfId="872"/>
    <cellStyle name="Normal 23 3 3" xfId="873"/>
    <cellStyle name="Normal 23 4" xfId="874"/>
    <cellStyle name="Normal 23 5" xfId="875"/>
    <cellStyle name="Normal 24" xfId="876"/>
    <cellStyle name="Normal 24 2" xfId="877"/>
    <cellStyle name="Normal 24 3" xfId="878"/>
    <cellStyle name="Normal 25" xfId="879"/>
    <cellStyle name="Normal 25 2" xfId="880"/>
    <cellStyle name="Normal 25_VSAKIS-Tarpusavio operacijos-vidines operacijos-ketv-2010 11 15" xfId="881"/>
    <cellStyle name="Normal 26" xfId="882"/>
    <cellStyle name="Normal 26 2" xfId="883"/>
    <cellStyle name="Normal 26 3" xfId="884"/>
    <cellStyle name="Normal 26 6" xfId="885"/>
    <cellStyle name="Normal 27" xfId="886"/>
    <cellStyle name="Normal 27 2" xfId="887"/>
    <cellStyle name="Normal 27 6" xfId="888"/>
    <cellStyle name="Normal 28" xfId="889"/>
    <cellStyle name="Normal 28 2" xfId="890"/>
    <cellStyle name="Normal 28 3" xfId="891"/>
    <cellStyle name="Normal 29" xfId="892"/>
    <cellStyle name="Normal 3" xfId="893"/>
    <cellStyle name="Normal 3 2" xfId="894"/>
    <cellStyle name="Normal 3 3" xfId="895"/>
    <cellStyle name="Normal 3 3 2" xfId="896"/>
    <cellStyle name="Normal 3 3 2 2" xfId="897"/>
    <cellStyle name="Normal 3 3 2 3" xfId="898"/>
    <cellStyle name="Normal 3 3 3" xfId="899"/>
    <cellStyle name="Normal 3 3 4" xfId="900"/>
    <cellStyle name="Normal 3 4" xfId="901"/>
    <cellStyle name="Normal 3 5" xfId="902"/>
    <cellStyle name="Normal 3 6" xfId="903"/>
    <cellStyle name="Normal 3 8" xfId="904"/>
    <cellStyle name="Normal 3_VSAKIS-Tarpusavio operacijos-2010 11 12" xfId="905"/>
    <cellStyle name="Normal 30" xfId="906"/>
    <cellStyle name="Normal 31" xfId="907"/>
    <cellStyle name="Normal 32" xfId="908"/>
    <cellStyle name="Normal 4" xfId="909"/>
    <cellStyle name="Normal 4 2" xfId="910"/>
    <cellStyle name="Normal 4 3" xfId="911"/>
    <cellStyle name="Normal 4 4" xfId="912"/>
    <cellStyle name="Normal 4 5" xfId="913"/>
    <cellStyle name="Normal 4 6" xfId="914"/>
    <cellStyle name="Normal 4_VSAKIS-Tarpusavio operacijos-2010 11 12" xfId="915"/>
    <cellStyle name="Normal 5" xfId="916"/>
    <cellStyle name="Normal 5 2" xfId="917"/>
    <cellStyle name="Normal 5 3" xfId="918"/>
    <cellStyle name="Normal 5 4" xfId="919"/>
    <cellStyle name="Normal 5 4 2" xfId="920"/>
    <cellStyle name="Normal 5 5" xfId="921"/>
    <cellStyle name="Normal 5 6" xfId="922"/>
    <cellStyle name="Normal 6" xfId="923"/>
    <cellStyle name="Normal 6 2" xfId="924"/>
    <cellStyle name="Normal 6 3" xfId="925"/>
    <cellStyle name="Normal 6 4" xfId="926"/>
    <cellStyle name="Normal 7" xfId="927"/>
    <cellStyle name="Normal 7 2" xfId="928"/>
    <cellStyle name="Normal 7 3" xfId="929"/>
    <cellStyle name="Normal 7 4" xfId="930"/>
    <cellStyle name="Normal 7 4 2" xfId="931"/>
    <cellStyle name="Normal 7 5" xfId="932"/>
    <cellStyle name="Normal 7 6" xfId="933"/>
    <cellStyle name="Normal 8" xfId="934"/>
    <cellStyle name="Normal 8 2" xfId="935"/>
    <cellStyle name="Normal 8 3" xfId="936"/>
    <cellStyle name="Normal 9" xfId="937"/>
    <cellStyle name="Normal 9 2" xfId="938"/>
    <cellStyle name="Normal 9 3" xfId="939"/>
    <cellStyle name="Normal_17 VSAFAS_lyginamasis_4-19_priedai_2009-09-10" xfId="940"/>
    <cellStyle name="Normal_20VSAFAS3-5p" xfId="941"/>
    <cellStyle name="Normal_3VSAFASpp" xfId="942"/>
    <cellStyle name="Normal_4VSAFASpp" xfId="943"/>
    <cellStyle name="Normal_5VSAFASpp" xfId="944"/>
    <cellStyle name="Note" xfId="945"/>
    <cellStyle name="Note 10" xfId="946"/>
    <cellStyle name="Note 2" xfId="947"/>
    <cellStyle name="Note 2 2" xfId="948"/>
    <cellStyle name="Note 2 3" xfId="949"/>
    <cellStyle name="Note 3" xfId="950"/>
    <cellStyle name="Note 3 2" xfId="951"/>
    <cellStyle name="Note 3 3" xfId="952"/>
    <cellStyle name="Note 4" xfId="953"/>
    <cellStyle name="Note 4 2" xfId="954"/>
    <cellStyle name="Note 4 3" xfId="955"/>
    <cellStyle name="Note 5" xfId="956"/>
    <cellStyle name="Note 5 2" xfId="957"/>
    <cellStyle name="Note 5 3" xfId="958"/>
    <cellStyle name="Note 6" xfId="959"/>
    <cellStyle name="Note 6 2" xfId="960"/>
    <cellStyle name="Note 6 3" xfId="961"/>
    <cellStyle name="Note 7" xfId="962"/>
    <cellStyle name="Note 7 2" xfId="963"/>
    <cellStyle name="Note 7 3" xfId="964"/>
    <cellStyle name="Note 8" xfId="965"/>
    <cellStyle name="Note 8 2" xfId="966"/>
    <cellStyle name="Note 8 3" xfId="967"/>
    <cellStyle name="Note 9" xfId="968"/>
    <cellStyle name="Note 9 2" xfId="969"/>
    <cellStyle name="Note 9 3" xfId="970"/>
    <cellStyle name="Output" xfId="971"/>
    <cellStyle name="Output 2" xfId="972"/>
    <cellStyle name="Output 3" xfId="973"/>
    <cellStyle name="Output 4" xfId="974"/>
    <cellStyle name="Output 5" xfId="975"/>
    <cellStyle name="Output 6" xfId="976"/>
    <cellStyle name="Output 7" xfId="977"/>
    <cellStyle name="Output 8" xfId="978"/>
    <cellStyle name="Output 9" xfId="979"/>
    <cellStyle name="Percent" xfId="980"/>
    <cellStyle name="SAPBEXaggData" xfId="981"/>
    <cellStyle name="SAPBEXaggData 2" xfId="982"/>
    <cellStyle name="SAPBEXaggDataEmph" xfId="983"/>
    <cellStyle name="SAPBEXaggItem" xfId="984"/>
    <cellStyle name="SAPBEXaggItem 2" xfId="985"/>
    <cellStyle name="SAPBEXaggItemX" xfId="986"/>
    <cellStyle name="SAPBEXchaText" xfId="987"/>
    <cellStyle name="SAPBEXchaText 2" xfId="988"/>
    <cellStyle name="SAPBEXexcBad7" xfId="989"/>
    <cellStyle name="SAPBEXexcBad7 2" xfId="990"/>
    <cellStyle name="SAPBEXexcBad8" xfId="991"/>
    <cellStyle name="SAPBEXexcBad8 2" xfId="992"/>
    <cellStyle name="SAPBEXexcBad9" xfId="993"/>
    <cellStyle name="SAPBEXexcBad9 2" xfId="994"/>
    <cellStyle name="SAPBEXexcCritical4" xfId="995"/>
    <cellStyle name="SAPBEXexcCritical4 2" xfId="996"/>
    <cellStyle name="SAPBEXexcCritical5" xfId="997"/>
    <cellStyle name="SAPBEXexcCritical5 2" xfId="998"/>
    <cellStyle name="SAPBEXexcCritical6" xfId="999"/>
    <cellStyle name="SAPBEXexcCritical6 2" xfId="1000"/>
    <cellStyle name="SAPBEXexcGood1" xfId="1001"/>
    <cellStyle name="SAPBEXexcGood1 2" xfId="1002"/>
    <cellStyle name="SAPBEXexcGood2" xfId="1003"/>
    <cellStyle name="SAPBEXexcGood2 2" xfId="1004"/>
    <cellStyle name="SAPBEXexcGood3" xfId="1005"/>
    <cellStyle name="SAPBEXexcGood3 2" xfId="1006"/>
    <cellStyle name="SAPBEXfilterDrill" xfId="1007"/>
    <cellStyle name="SAPBEXfilterDrill 2" xfId="1008"/>
    <cellStyle name="SAPBEXfilterItem" xfId="1009"/>
    <cellStyle name="SAPBEXfilterItem 2" xfId="1010"/>
    <cellStyle name="SAPBEXfilterItem 2 2" xfId="1011"/>
    <cellStyle name="SAPBEXfilterItem 2 3" xfId="1012"/>
    <cellStyle name="SAPBEXfilterItem 3" xfId="1013"/>
    <cellStyle name="SAPBEXfilterItem 4" xfId="1014"/>
    <cellStyle name="SAPBEXfilterText" xfId="1015"/>
    <cellStyle name="SAPBEXfilterText 2" xfId="1016"/>
    <cellStyle name="SAPBEXfilterText 2 2" xfId="1017"/>
    <cellStyle name="SAPBEXfilterText 2 3" xfId="1018"/>
    <cellStyle name="SAPBEXfilterText 3" xfId="1019"/>
    <cellStyle name="SAPBEXfilterText 4" xfId="1020"/>
    <cellStyle name="SAPBEXformats" xfId="1021"/>
    <cellStyle name="SAPBEXformats 2" xfId="1022"/>
    <cellStyle name="SAPBEXheaderItem" xfId="1023"/>
    <cellStyle name="SAPBEXheaderItem 2" xfId="1024"/>
    <cellStyle name="SAPBEXheaderText" xfId="1025"/>
    <cellStyle name="SAPBEXheaderText 2" xfId="1026"/>
    <cellStyle name="SAPBEXHLevel0" xfId="1027"/>
    <cellStyle name="SAPBEXHLevel0 2" xfId="1028"/>
    <cellStyle name="SAPBEXHLevel0X" xfId="1029"/>
    <cellStyle name="SAPBEXHLevel0X 2" xfId="1030"/>
    <cellStyle name="SAPBEXHLevel0X 3" xfId="1031"/>
    <cellStyle name="SAPBEXHLevel1" xfId="1032"/>
    <cellStyle name="SAPBEXHLevel1 2" xfId="1033"/>
    <cellStyle name="SAPBEXHLevel1X" xfId="1034"/>
    <cellStyle name="SAPBEXHLevel1X 2" xfId="1035"/>
    <cellStyle name="SAPBEXHLevel1X 3" xfId="1036"/>
    <cellStyle name="SAPBEXHLevel2" xfId="1037"/>
    <cellStyle name="SAPBEXHLevel2 2" xfId="1038"/>
    <cellStyle name="SAPBEXHLevel2X" xfId="1039"/>
    <cellStyle name="SAPBEXHLevel2X 2" xfId="1040"/>
    <cellStyle name="SAPBEXHLevel2X 3" xfId="1041"/>
    <cellStyle name="SAPBEXHLevel3" xfId="1042"/>
    <cellStyle name="SAPBEXHLevel3 2" xfId="1043"/>
    <cellStyle name="SAPBEXHLevel3X" xfId="1044"/>
    <cellStyle name="SAPBEXHLevel3X 2" xfId="1045"/>
    <cellStyle name="SAPBEXHLevel3X 3" xfId="1046"/>
    <cellStyle name="SAPBEXinputData" xfId="1047"/>
    <cellStyle name="SAPBEXinputData 2" xfId="1048"/>
    <cellStyle name="SAPBEXinputData 3" xfId="1049"/>
    <cellStyle name="SAPBEXItemHeader" xfId="1050"/>
    <cellStyle name="SAPBEXresData" xfId="1051"/>
    <cellStyle name="SAPBEXresDataEmph" xfId="1052"/>
    <cellStyle name="SAPBEXresItem" xfId="1053"/>
    <cellStyle name="SAPBEXresItemX" xfId="1054"/>
    <cellStyle name="SAPBEXstdData" xfId="1055"/>
    <cellStyle name="SAPBEXstdData 2" xfId="1056"/>
    <cellStyle name="SAPBEXstdDataEmph" xfId="1057"/>
    <cellStyle name="SAPBEXstdItem" xfId="1058"/>
    <cellStyle name="SAPBEXstdItem 2" xfId="1059"/>
    <cellStyle name="SAPBEXstdItemX" xfId="1060"/>
    <cellStyle name="SAPBEXtitle" xfId="1061"/>
    <cellStyle name="SAPBEXunassignedItem" xfId="1062"/>
    <cellStyle name="SAPBEXunassignedItem 2" xfId="1063"/>
    <cellStyle name="SAPBEXundefined" xfId="1064"/>
    <cellStyle name="Sheet Title" xfId="1065"/>
    <cellStyle name="Stilius 1" xfId="1066"/>
    <cellStyle name="STYL1 - Style1" xfId="1067"/>
    <cellStyle name="STYL1 - Style1 2" xfId="1068"/>
    <cellStyle name="STYL1 - Style1 3" xfId="1069"/>
    <cellStyle name="Style 1" xfId="1070"/>
    <cellStyle name="Table Heading" xfId="1071"/>
    <cellStyle name="Title" xfId="1072"/>
    <cellStyle name="Total" xfId="1073"/>
    <cellStyle name="Total 2" xfId="1074"/>
    <cellStyle name="Total 2 2" xfId="1075"/>
    <cellStyle name="Total 3" xfId="1076"/>
    <cellStyle name="Total 3 2" xfId="1077"/>
    <cellStyle name="Total 4" xfId="1078"/>
    <cellStyle name="Total 4 2" xfId="1079"/>
    <cellStyle name="Total 5" xfId="1080"/>
    <cellStyle name="Total 5 2" xfId="1081"/>
    <cellStyle name="Total 6" xfId="1082"/>
    <cellStyle name="Total 6 2" xfId="1083"/>
    <cellStyle name="Total 7" xfId="1084"/>
    <cellStyle name="Total 7 2" xfId="1085"/>
    <cellStyle name="Total 8" xfId="1086"/>
    <cellStyle name="Total 8 2" xfId="1087"/>
    <cellStyle name="Total 9" xfId="1088"/>
    <cellStyle name="Total 9 2" xfId="1089"/>
    <cellStyle name="Currency" xfId="1090"/>
    <cellStyle name="Currency [0]" xfId="1091"/>
    <cellStyle name="Warning Text" xfId="1092"/>
    <cellStyle name="Warning Text 2" xfId="1093"/>
    <cellStyle name="Warning Text 3" xfId="1094"/>
    <cellStyle name="Warning Text 4" xfId="1095"/>
    <cellStyle name="Warning Text 5" xfId="1096"/>
    <cellStyle name="Warning Text 6" xfId="1097"/>
    <cellStyle name="Warning Text 7" xfId="1098"/>
    <cellStyle name="Warning Text 8" xfId="1099"/>
    <cellStyle name="Warning Text 9" xfId="1100"/>
    <cellStyle name="Обычный_FAS_primary docs_MM_SD" xfId="1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showGridLines="0" zoomScaleSheetLayoutView="100" zoomScalePageLayoutView="0" workbookViewId="0" topLeftCell="A1">
      <selection activeCell="K23" sqref="K23"/>
    </sheetView>
  </sheetViews>
  <sheetFormatPr defaultColWidth="9.140625" defaultRowHeight="12.75"/>
  <cols>
    <col min="1" max="1" width="10.57421875" style="9" customWidth="1"/>
    <col min="2" max="2" width="3.140625" style="10" customWidth="1"/>
    <col min="3" max="3" width="2.7109375" style="10" customWidth="1"/>
    <col min="4" max="4" width="57.140625" style="10" customWidth="1"/>
    <col min="5" max="5" width="10.00390625" style="12" customWidth="1"/>
    <col min="6" max="6" width="15.421875" style="9" customWidth="1"/>
    <col min="7" max="7" width="16.00390625" style="9" customWidth="1"/>
    <col min="8" max="16384" width="9.140625" style="9" customWidth="1"/>
  </cols>
  <sheetData>
    <row r="1" spans="1:7" ht="12.75">
      <c r="A1" s="7"/>
      <c r="B1" s="8"/>
      <c r="C1" s="8"/>
      <c r="D1" s="8"/>
      <c r="E1" s="126"/>
      <c r="F1" s="7"/>
      <c r="G1" s="7"/>
    </row>
    <row r="2" spans="1:7" ht="33" customHeight="1">
      <c r="A2" s="143"/>
      <c r="B2" s="144"/>
      <c r="C2" s="144"/>
      <c r="D2" s="558">
        <v>11</v>
      </c>
      <c r="E2" s="710"/>
      <c r="F2" s="710"/>
      <c r="G2" s="710"/>
    </row>
    <row r="3" spans="1:7" ht="12.75">
      <c r="A3" s="143"/>
      <c r="B3" s="144"/>
      <c r="C3" s="144"/>
      <c r="D3" s="144"/>
      <c r="E3" s="711"/>
      <c r="F3" s="711"/>
      <c r="G3" s="711"/>
    </row>
    <row r="4" spans="1:7" ht="12.75">
      <c r="A4" s="143"/>
      <c r="B4" s="144"/>
      <c r="C4" s="144"/>
      <c r="D4" s="144"/>
      <c r="E4" s="145"/>
      <c r="F4" s="143"/>
      <c r="G4" s="143"/>
    </row>
    <row r="5" spans="1:7" ht="12.75">
      <c r="A5" s="718"/>
      <c r="B5" s="719"/>
      <c r="C5" s="719"/>
      <c r="D5" s="719"/>
      <c r="E5" s="719"/>
      <c r="F5" s="717"/>
      <c r="G5" s="717"/>
    </row>
    <row r="6" spans="1:7" ht="12.75">
      <c r="A6" s="720"/>
      <c r="B6" s="720"/>
      <c r="C6" s="720"/>
      <c r="D6" s="720"/>
      <c r="E6" s="720"/>
      <c r="F6" s="720"/>
      <c r="G6" s="720"/>
    </row>
    <row r="7" spans="1:7" ht="15.75">
      <c r="A7" s="712" t="s">
        <v>620</v>
      </c>
      <c r="B7" s="713"/>
      <c r="C7" s="713"/>
      <c r="D7" s="713"/>
      <c r="E7" s="713"/>
      <c r="F7" s="714"/>
      <c r="G7" s="714"/>
    </row>
    <row r="8" spans="1:7" ht="12.75">
      <c r="A8" s="715" t="s">
        <v>693</v>
      </c>
      <c r="B8" s="716"/>
      <c r="C8" s="716"/>
      <c r="D8" s="716"/>
      <c r="E8" s="716"/>
      <c r="F8" s="717"/>
      <c r="G8" s="717"/>
    </row>
    <row r="9" spans="1:7" ht="12.75" customHeight="1">
      <c r="A9" s="727" t="s">
        <v>621</v>
      </c>
      <c r="B9" s="728"/>
      <c r="C9" s="728"/>
      <c r="D9" s="728"/>
      <c r="E9" s="728"/>
      <c r="F9" s="729"/>
      <c r="G9" s="729"/>
    </row>
    <row r="10" spans="1:7" ht="12.75">
      <c r="A10" s="675" t="s">
        <v>694</v>
      </c>
      <c r="B10" s="646"/>
      <c r="C10" s="646"/>
      <c r="D10" s="646"/>
      <c r="E10" s="646"/>
      <c r="F10" s="611"/>
      <c r="G10" s="611"/>
    </row>
    <row r="11" spans="1:7" ht="12.75">
      <c r="A11" s="611"/>
      <c r="B11" s="611"/>
      <c r="C11" s="611"/>
      <c r="D11" s="611"/>
      <c r="E11" s="611"/>
      <c r="F11" s="611"/>
      <c r="G11" s="611"/>
    </row>
    <row r="12" spans="1:10" ht="12.75">
      <c r="A12" s="674"/>
      <c r="B12" s="717"/>
      <c r="C12" s="717"/>
      <c r="D12" s="717"/>
      <c r="E12" s="717"/>
      <c r="F12" s="143"/>
      <c r="G12" s="143"/>
      <c r="J12" s="553"/>
    </row>
    <row r="13" spans="1:7" ht="12.75">
      <c r="A13" s="718" t="s">
        <v>396</v>
      </c>
      <c r="B13" s="719"/>
      <c r="C13" s="719"/>
      <c r="D13" s="719"/>
      <c r="E13" s="719"/>
      <c r="F13" s="612"/>
      <c r="G13" s="612"/>
    </row>
    <row r="14" spans="1:7" ht="12.75">
      <c r="A14" s="718" t="s">
        <v>271</v>
      </c>
      <c r="B14" s="719"/>
      <c r="C14" s="719"/>
      <c r="D14" s="719"/>
      <c r="E14" s="719"/>
      <c r="F14" s="612"/>
      <c r="G14" s="612"/>
    </row>
    <row r="15" spans="1:7" ht="12.75">
      <c r="A15" s="146"/>
      <c r="B15" s="147"/>
      <c r="C15" s="147"/>
      <c r="D15" s="147"/>
      <c r="E15" s="147"/>
      <c r="F15" s="149"/>
      <c r="G15" s="149"/>
    </row>
    <row r="16" spans="1:7" ht="12.75">
      <c r="A16" s="715" t="s">
        <v>174</v>
      </c>
      <c r="B16" s="716"/>
      <c r="C16" s="716"/>
      <c r="D16" s="716"/>
      <c r="E16" s="716"/>
      <c r="F16" s="717"/>
      <c r="G16" s="717"/>
    </row>
    <row r="17" spans="1:7" ht="15.75">
      <c r="A17" s="614" t="s">
        <v>397</v>
      </c>
      <c r="B17" s="614"/>
      <c r="C17" s="614"/>
      <c r="D17" s="614"/>
      <c r="E17" s="614"/>
      <c r="F17" s="600"/>
      <c r="G17" s="600"/>
    </row>
    <row r="18" spans="1:7" ht="12.75" customHeight="1">
      <c r="A18" s="305"/>
      <c r="B18" s="608"/>
      <c r="C18" s="608"/>
      <c r="D18" s="601" t="s">
        <v>398</v>
      </c>
      <c r="E18" s="601"/>
      <c r="F18" s="601"/>
      <c r="G18" s="601"/>
    </row>
    <row r="19" spans="1:7" ht="61.5" customHeight="1">
      <c r="A19" s="609" t="s">
        <v>370</v>
      </c>
      <c r="B19" s="723" t="s">
        <v>399</v>
      </c>
      <c r="C19" s="724"/>
      <c r="D19" s="725"/>
      <c r="E19" s="615" t="s">
        <v>400</v>
      </c>
      <c r="F19" s="616" t="s">
        <v>401</v>
      </c>
      <c r="G19" s="616" t="s">
        <v>402</v>
      </c>
    </row>
    <row r="20" spans="1:7" s="10" customFormat="1" ht="12.75" customHeight="1">
      <c r="A20" s="616" t="s">
        <v>403</v>
      </c>
      <c r="B20" s="617" t="s">
        <v>404</v>
      </c>
      <c r="C20" s="618"/>
      <c r="D20" s="619"/>
      <c r="E20" s="610" t="s">
        <v>591</v>
      </c>
      <c r="F20" s="620">
        <f>SUM(F21+F27)</f>
        <v>165449</v>
      </c>
      <c r="G20" s="620">
        <f>SUM(G21+G27)</f>
        <v>158778</v>
      </c>
    </row>
    <row r="21" spans="1:7" s="10" customFormat="1" ht="12.75" customHeight="1">
      <c r="A21" s="621" t="s">
        <v>405</v>
      </c>
      <c r="B21" s="622" t="s">
        <v>406</v>
      </c>
      <c r="C21" s="623"/>
      <c r="D21" s="624"/>
      <c r="E21" s="625"/>
      <c r="F21" s="626"/>
      <c r="G21" s="627"/>
    </row>
    <row r="22" spans="1:7" s="10" customFormat="1" ht="12.75" customHeight="1">
      <c r="A22" s="625" t="s">
        <v>416</v>
      </c>
      <c r="B22" s="628"/>
      <c r="C22" s="629" t="s">
        <v>480</v>
      </c>
      <c r="D22" s="630"/>
      <c r="E22" s="631"/>
      <c r="F22" s="626"/>
      <c r="G22" s="627"/>
    </row>
    <row r="23" spans="1:7" s="10" customFormat="1" ht="12.75" customHeight="1">
      <c r="A23" s="625" t="s">
        <v>417</v>
      </c>
      <c r="B23" s="628"/>
      <c r="C23" s="629" t="s">
        <v>481</v>
      </c>
      <c r="D23" s="632"/>
      <c r="E23" s="633"/>
      <c r="F23" s="626"/>
      <c r="G23" s="627"/>
    </row>
    <row r="24" spans="1:7" s="10" customFormat="1" ht="12.75" customHeight="1">
      <c r="A24" s="625" t="s">
        <v>448</v>
      </c>
      <c r="B24" s="628"/>
      <c r="C24" s="629" t="s">
        <v>482</v>
      </c>
      <c r="D24" s="632"/>
      <c r="E24" s="633"/>
      <c r="F24" s="626"/>
      <c r="G24" s="627"/>
    </row>
    <row r="25" spans="1:7" s="10" customFormat="1" ht="12.75" customHeight="1">
      <c r="A25" s="625" t="s">
        <v>483</v>
      </c>
      <c r="B25" s="628"/>
      <c r="C25" s="629" t="s">
        <v>484</v>
      </c>
      <c r="D25" s="632"/>
      <c r="E25" s="621"/>
      <c r="F25" s="626"/>
      <c r="G25" s="627"/>
    </row>
    <row r="26" spans="1:7" s="10" customFormat="1" ht="12.75" customHeight="1">
      <c r="A26" s="634" t="s">
        <v>485</v>
      </c>
      <c r="B26" s="628"/>
      <c r="C26" s="635" t="s">
        <v>486</v>
      </c>
      <c r="D26" s="630"/>
      <c r="E26" s="621"/>
      <c r="F26" s="626"/>
      <c r="G26" s="627"/>
    </row>
    <row r="27" spans="1:7" s="10" customFormat="1" ht="12.75" customHeight="1">
      <c r="A27" s="636" t="s">
        <v>407</v>
      </c>
      <c r="B27" s="637" t="s">
        <v>408</v>
      </c>
      <c r="C27" s="638"/>
      <c r="D27" s="639"/>
      <c r="E27" s="616" t="s">
        <v>591</v>
      </c>
      <c r="F27" s="626">
        <f>SUM(F28:F37)</f>
        <v>165449</v>
      </c>
      <c r="G27" s="626">
        <f>SUM(G28:G37)</f>
        <v>158778</v>
      </c>
    </row>
    <row r="28" spans="1:7" s="10" customFormat="1" ht="12.75" customHeight="1">
      <c r="A28" s="625" t="s">
        <v>451</v>
      </c>
      <c r="B28" s="628"/>
      <c r="C28" s="629" t="s">
        <v>487</v>
      </c>
      <c r="D28" s="632"/>
      <c r="E28" s="640"/>
      <c r="F28" s="626"/>
      <c r="G28" s="626"/>
    </row>
    <row r="29" spans="1:7" s="10" customFormat="1" ht="12.75" customHeight="1">
      <c r="A29" s="625" t="s">
        <v>453</v>
      </c>
      <c r="B29" s="628"/>
      <c r="C29" s="629" t="s">
        <v>488</v>
      </c>
      <c r="D29" s="632"/>
      <c r="E29" s="640" t="s">
        <v>591</v>
      </c>
      <c r="F29" s="626">
        <v>137583</v>
      </c>
      <c r="G29" s="626">
        <v>139707</v>
      </c>
    </row>
    <row r="30" spans="1:7" s="10" customFormat="1" ht="12.75" customHeight="1">
      <c r="A30" s="625" t="s">
        <v>455</v>
      </c>
      <c r="B30" s="628"/>
      <c r="C30" s="629" t="s">
        <v>489</v>
      </c>
      <c r="D30" s="632"/>
      <c r="E30" s="640"/>
      <c r="F30" s="626"/>
      <c r="G30" s="626"/>
    </row>
    <row r="31" spans="1:7" s="10" customFormat="1" ht="12.75" customHeight="1">
      <c r="A31" s="625" t="s">
        <v>457</v>
      </c>
      <c r="B31" s="628"/>
      <c r="C31" s="629" t="s">
        <v>490</v>
      </c>
      <c r="D31" s="632"/>
      <c r="E31" s="640"/>
      <c r="F31" s="626"/>
      <c r="G31" s="626"/>
    </row>
    <row r="32" spans="1:7" s="10" customFormat="1" ht="12.75" customHeight="1">
      <c r="A32" s="625" t="s">
        <v>459</v>
      </c>
      <c r="B32" s="628"/>
      <c r="C32" s="629" t="s">
        <v>491</v>
      </c>
      <c r="D32" s="632"/>
      <c r="E32" s="640" t="s">
        <v>591</v>
      </c>
      <c r="F32" s="626">
        <v>27866</v>
      </c>
      <c r="G32" s="626">
        <v>19071</v>
      </c>
    </row>
    <row r="33" spans="1:7" s="10" customFormat="1" ht="12.75" customHeight="1">
      <c r="A33" s="625" t="s">
        <v>461</v>
      </c>
      <c r="B33" s="628"/>
      <c r="C33" s="629" t="s">
        <v>492</v>
      </c>
      <c r="D33" s="632"/>
      <c r="E33" s="633"/>
      <c r="F33" s="627"/>
      <c r="G33" s="627"/>
    </row>
    <row r="34" spans="1:7" s="10" customFormat="1" ht="12.75" customHeight="1">
      <c r="A34" s="625" t="s">
        <v>463</v>
      </c>
      <c r="B34" s="628"/>
      <c r="C34" s="629" t="s">
        <v>493</v>
      </c>
      <c r="D34" s="632"/>
      <c r="E34" s="633"/>
      <c r="F34" s="627"/>
      <c r="G34" s="627"/>
    </row>
    <row r="35" spans="1:7" s="10" customFormat="1" ht="12.75" customHeight="1">
      <c r="A35" s="625" t="s">
        <v>465</v>
      </c>
      <c r="B35" s="628"/>
      <c r="C35" s="629" t="s">
        <v>494</v>
      </c>
      <c r="D35" s="632"/>
      <c r="E35" s="633"/>
      <c r="F35" s="627"/>
      <c r="G35" s="627"/>
    </row>
    <row r="36" spans="1:7" s="10" customFormat="1" ht="12.75" customHeight="1">
      <c r="A36" s="625" t="s">
        <v>495</v>
      </c>
      <c r="B36" s="641"/>
      <c r="C36" s="642" t="s">
        <v>719</v>
      </c>
      <c r="D36" s="643"/>
      <c r="E36" s="633"/>
      <c r="F36" s="626"/>
      <c r="G36" s="627"/>
    </row>
    <row r="37" spans="1:7" s="10" customFormat="1" ht="12.75" customHeight="1">
      <c r="A37" s="625" t="s">
        <v>468</v>
      </c>
      <c r="B37" s="628"/>
      <c r="C37" s="629" t="s">
        <v>496</v>
      </c>
      <c r="D37" s="632"/>
      <c r="E37" s="621"/>
      <c r="F37" s="626"/>
      <c r="G37" s="627"/>
    </row>
    <row r="38" spans="1:7" s="10" customFormat="1" ht="12.75" customHeight="1">
      <c r="A38" s="621" t="s">
        <v>409</v>
      </c>
      <c r="B38" s="644" t="s">
        <v>410</v>
      </c>
      <c r="C38" s="644"/>
      <c r="D38" s="645"/>
      <c r="E38" s="621"/>
      <c r="F38" s="626"/>
      <c r="G38" s="627"/>
    </row>
    <row r="39" spans="1:19" s="6" customFormat="1" ht="12.75" customHeight="1">
      <c r="A39" s="647" t="s">
        <v>411</v>
      </c>
      <c r="B39" s="648" t="s">
        <v>497</v>
      </c>
      <c r="C39" s="648"/>
      <c r="D39" s="649"/>
      <c r="E39" s="650"/>
      <c r="F39" s="651"/>
      <c r="G39" s="652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7" s="10" customFormat="1" ht="12.75" customHeight="1">
      <c r="A40" s="616" t="s">
        <v>412</v>
      </c>
      <c r="B40" s="617" t="s">
        <v>498</v>
      </c>
      <c r="C40" s="618"/>
      <c r="D40" s="619"/>
      <c r="E40" s="633"/>
      <c r="F40" s="626"/>
      <c r="G40" s="627"/>
    </row>
    <row r="41" spans="1:7" s="10" customFormat="1" ht="12.75" customHeight="1">
      <c r="A41" s="609" t="s">
        <v>413</v>
      </c>
      <c r="B41" s="653" t="s">
        <v>414</v>
      </c>
      <c r="C41" s="654"/>
      <c r="D41" s="655"/>
      <c r="E41" s="616" t="s">
        <v>639</v>
      </c>
      <c r="F41" s="620">
        <f>SUM(F42+F48+F51+F53+F54+F57)</f>
        <v>75682</v>
      </c>
      <c r="G41" s="620">
        <f>SUM(G42+G48+G51+G53+G54+G57)</f>
        <v>75524</v>
      </c>
    </row>
    <row r="42" spans="1:7" s="10" customFormat="1" ht="12.75" customHeight="1">
      <c r="A42" s="647" t="s">
        <v>405</v>
      </c>
      <c r="B42" s="656" t="s">
        <v>415</v>
      </c>
      <c r="C42" s="657"/>
      <c r="D42" s="658"/>
      <c r="E42" s="621"/>
      <c r="F42" s="626"/>
      <c r="G42" s="627"/>
    </row>
    <row r="43" spans="1:7" s="10" customFormat="1" ht="12.75" customHeight="1">
      <c r="A43" s="659" t="s">
        <v>416</v>
      </c>
      <c r="B43" s="641"/>
      <c r="C43" s="642" t="s">
        <v>499</v>
      </c>
      <c r="D43" s="643"/>
      <c r="E43" s="633"/>
      <c r="F43" s="626"/>
      <c r="G43" s="627"/>
    </row>
    <row r="44" spans="1:7" s="10" customFormat="1" ht="12.75" customHeight="1">
      <c r="A44" s="659" t="s">
        <v>417</v>
      </c>
      <c r="B44" s="641"/>
      <c r="C44" s="642" t="s">
        <v>500</v>
      </c>
      <c r="D44" s="643"/>
      <c r="E44" s="633"/>
      <c r="F44" s="626"/>
      <c r="G44" s="627"/>
    </row>
    <row r="45" spans="1:7" s="10" customFormat="1" ht="15.75">
      <c r="A45" s="659" t="s">
        <v>448</v>
      </c>
      <c r="B45" s="641"/>
      <c r="C45" s="642" t="s">
        <v>501</v>
      </c>
      <c r="D45" s="643"/>
      <c r="E45" s="633"/>
      <c r="F45" s="626"/>
      <c r="G45" s="627"/>
    </row>
    <row r="46" spans="1:7" s="10" customFormat="1" ht="15.75">
      <c r="A46" s="659" t="s">
        <v>483</v>
      </c>
      <c r="B46" s="641"/>
      <c r="C46" s="642" t="s">
        <v>502</v>
      </c>
      <c r="D46" s="643"/>
      <c r="E46" s="633"/>
      <c r="F46" s="626"/>
      <c r="G46" s="627"/>
    </row>
    <row r="47" spans="1:7" s="10" customFormat="1" ht="12.75" customHeight="1">
      <c r="A47" s="659" t="s">
        <v>485</v>
      </c>
      <c r="B47" s="654"/>
      <c r="C47" s="606" t="s">
        <v>418</v>
      </c>
      <c r="D47" s="607"/>
      <c r="E47" s="640"/>
      <c r="F47" s="626"/>
      <c r="G47" s="627"/>
    </row>
    <row r="48" spans="1:7" s="10" customFormat="1" ht="12.75" customHeight="1">
      <c r="A48" s="647" t="s">
        <v>407</v>
      </c>
      <c r="B48" s="660" t="s">
        <v>419</v>
      </c>
      <c r="C48" s="661"/>
      <c r="D48" s="662"/>
      <c r="E48" s="616" t="s">
        <v>592</v>
      </c>
      <c r="F48" s="626">
        <v>19</v>
      </c>
      <c r="G48" s="627"/>
    </row>
    <row r="49" spans="1:7" s="10" customFormat="1" ht="12.75" customHeight="1">
      <c r="A49" s="647" t="s">
        <v>409</v>
      </c>
      <c r="B49" s="656" t="s">
        <v>720</v>
      </c>
      <c r="C49" s="657"/>
      <c r="D49" s="658"/>
      <c r="E49" s="616"/>
      <c r="F49" s="626"/>
      <c r="G49" s="627"/>
    </row>
    <row r="50" spans="1:7" s="10" customFormat="1" ht="12.75" customHeight="1">
      <c r="A50" s="659" t="s">
        <v>420</v>
      </c>
      <c r="B50" s="657"/>
      <c r="C50" s="663" t="s">
        <v>421</v>
      </c>
      <c r="D50" s="664"/>
      <c r="E50" s="616"/>
      <c r="F50" s="626"/>
      <c r="G50" s="626"/>
    </row>
    <row r="51" spans="1:7" s="10" customFormat="1" ht="12.75" customHeight="1">
      <c r="A51" s="665" t="s">
        <v>422</v>
      </c>
      <c r="B51" s="641"/>
      <c r="C51" s="642" t="s">
        <v>423</v>
      </c>
      <c r="D51" s="666"/>
      <c r="E51" s="667" t="s">
        <v>593</v>
      </c>
      <c r="F51" s="668"/>
      <c r="G51" s="668">
        <v>220</v>
      </c>
    </row>
    <row r="52" spans="1:7" s="10" customFormat="1" ht="12.75" customHeight="1">
      <c r="A52" s="659" t="s">
        <v>424</v>
      </c>
      <c r="B52" s="641"/>
      <c r="C52" s="642" t="s">
        <v>425</v>
      </c>
      <c r="D52" s="643"/>
      <c r="E52" s="669"/>
      <c r="F52" s="626"/>
      <c r="G52" s="626"/>
    </row>
    <row r="53" spans="1:7" s="10" customFormat="1" ht="12.75" customHeight="1">
      <c r="A53" s="659" t="s">
        <v>426</v>
      </c>
      <c r="B53" s="641"/>
      <c r="C53" s="606" t="s">
        <v>427</v>
      </c>
      <c r="D53" s="607"/>
      <c r="E53" s="616" t="s">
        <v>593</v>
      </c>
      <c r="F53" s="626">
        <v>600</v>
      </c>
      <c r="G53" s="626">
        <v>2100</v>
      </c>
    </row>
    <row r="54" spans="1:7" s="10" customFormat="1" ht="12.75" customHeight="1">
      <c r="A54" s="659" t="s">
        <v>428</v>
      </c>
      <c r="B54" s="641"/>
      <c r="C54" s="642" t="s">
        <v>429</v>
      </c>
      <c r="D54" s="643"/>
      <c r="E54" s="616" t="s">
        <v>593</v>
      </c>
      <c r="F54" s="626">
        <v>75041</v>
      </c>
      <c r="G54" s="626">
        <v>40822</v>
      </c>
    </row>
    <row r="55" spans="1:7" s="10" customFormat="1" ht="12.75" customHeight="1">
      <c r="A55" s="659" t="s">
        <v>430</v>
      </c>
      <c r="B55" s="641"/>
      <c r="C55" s="642" t="s">
        <v>431</v>
      </c>
      <c r="D55" s="643"/>
      <c r="E55" s="616"/>
      <c r="F55" s="626"/>
      <c r="G55" s="627"/>
    </row>
    <row r="56" spans="1:7" s="10" customFormat="1" ht="12.75" customHeight="1">
      <c r="A56" s="647" t="s">
        <v>411</v>
      </c>
      <c r="B56" s="648" t="s">
        <v>432</v>
      </c>
      <c r="C56" s="648"/>
      <c r="D56" s="649"/>
      <c r="E56" s="669"/>
      <c r="F56" s="626"/>
      <c r="G56" s="627"/>
    </row>
    <row r="57" spans="1:7" s="10" customFormat="1" ht="12.75" customHeight="1">
      <c r="A57" s="647" t="s">
        <v>433</v>
      </c>
      <c r="B57" s="648" t="s">
        <v>434</v>
      </c>
      <c r="C57" s="648"/>
      <c r="D57" s="649"/>
      <c r="E57" s="616" t="s">
        <v>594</v>
      </c>
      <c r="F57" s="626">
        <v>22</v>
      </c>
      <c r="G57" s="626">
        <v>32382</v>
      </c>
    </row>
    <row r="58" spans="1:7" s="10" customFormat="1" ht="12.75" customHeight="1">
      <c r="A58" s="621"/>
      <c r="B58" s="637" t="s">
        <v>435</v>
      </c>
      <c r="C58" s="638"/>
      <c r="D58" s="639"/>
      <c r="E58" s="616"/>
      <c r="F58" s="157">
        <f>SUM(F20+F41)</f>
        <v>241131</v>
      </c>
      <c r="G58" s="157">
        <f>SUM(G20+G41)</f>
        <v>234302</v>
      </c>
    </row>
    <row r="59" spans="1:7" s="10" customFormat="1" ht="12.75" customHeight="1">
      <c r="A59" s="616" t="s">
        <v>436</v>
      </c>
      <c r="B59" s="617" t="s">
        <v>437</v>
      </c>
      <c r="C59" s="617"/>
      <c r="D59" s="670"/>
      <c r="E59" s="616" t="s">
        <v>625</v>
      </c>
      <c r="F59" s="620">
        <f>SUM(F60:F63)</f>
        <v>165469</v>
      </c>
      <c r="G59" s="620">
        <f>SUM(G60:G63)</f>
        <v>158998</v>
      </c>
    </row>
    <row r="60" spans="1:7" s="10" customFormat="1" ht="12.75" customHeight="1">
      <c r="A60" s="621" t="s">
        <v>405</v>
      </c>
      <c r="B60" s="644" t="s">
        <v>438</v>
      </c>
      <c r="C60" s="644"/>
      <c r="D60" s="645"/>
      <c r="E60" s="616"/>
      <c r="F60" s="626">
        <v>13147</v>
      </c>
      <c r="G60" s="626">
        <v>11120</v>
      </c>
    </row>
    <row r="61" spans="1:7" s="10" customFormat="1" ht="12.75" customHeight="1">
      <c r="A61" s="636" t="s">
        <v>407</v>
      </c>
      <c r="B61" s="637" t="s">
        <v>439</v>
      </c>
      <c r="C61" s="638"/>
      <c r="D61" s="639"/>
      <c r="E61" s="671"/>
      <c r="F61" s="672">
        <v>137377</v>
      </c>
      <c r="G61" s="626">
        <v>147658</v>
      </c>
    </row>
    <row r="62" spans="1:7" s="10" customFormat="1" ht="12.75" customHeight="1">
      <c r="A62" s="621" t="s">
        <v>409</v>
      </c>
      <c r="B62" s="591" t="s">
        <v>440</v>
      </c>
      <c r="C62" s="592"/>
      <c r="D62" s="593"/>
      <c r="E62" s="616" t="s">
        <v>625</v>
      </c>
      <c r="F62" s="627">
        <v>14945</v>
      </c>
      <c r="G62" s="626"/>
    </row>
    <row r="63" spans="1:7" s="10" customFormat="1" ht="12.75" customHeight="1">
      <c r="A63" s="621" t="s">
        <v>441</v>
      </c>
      <c r="B63" s="644" t="s">
        <v>442</v>
      </c>
      <c r="C63" s="628"/>
      <c r="D63" s="493"/>
      <c r="E63" s="616" t="s">
        <v>625</v>
      </c>
      <c r="F63" s="626"/>
      <c r="G63" s="626">
        <v>220</v>
      </c>
    </row>
    <row r="64" spans="1:7" s="10" customFormat="1" ht="12.75" customHeight="1">
      <c r="A64" s="616" t="s">
        <v>443</v>
      </c>
      <c r="B64" s="617" t="s">
        <v>444</v>
      </c>
      <c r="C64" s="618"/>
      <c r="D64" s="619"/>
      <c r="E64" s="616"/>
      <c r="F64" s="620">
        <f>SUM(F69)</f>
        <v>43838</v>
      </c>
      <c r="G64" s="620">
        <f>SUM(G69)</f>
        <v>40410</v>
      </c>
    </row>
    <row r="65" spans="1:7" s="10" customFormat="1" ht="12.75" customHeight="1">
      <c r="A65" s="621" t="s">
        <v>405</v>
      </c>
      <c r="B65" s="622" t="s">
        <v>445</v>
      </c>
      <c r="C65" s="673"/>
      <c r="D65" s="676"/>
      <c r="E65" s="616"/>
      <c r="F65" s="626"/>
      <c r="G65" s="626"/>
    </row>
    <row r="66" spans="1:7" s="10" customFormat="1" ht="15.75">
      <c r="A66" s="625" t="s">
        <v>416</v>
      </c>
      <c r="B66" s="677"/>
      <c r="C66" s="629" t="s">
        <v>446</v>
      </c>
      <c r="D66" s="678"/>
      <c r="E66" s="669"/>
      <c r="F66" s="626"/>
      <c r="G66" s="626"/>
    </row>
    <row r="67" spans="1:7" s="10" customFormat="1" ht="12.75" customHeight="1">
      <c r="A67" s="625" t="s">
        <v>417</v>
      </c>
      <c r="B67" s="628"/>
      <c r="C67" s="629" t="s">
        <v>447</v>
      </c>
      <c r="D67" s="632"/>
      <c r="E67" s="616"/>
      <c r="F67" s="626"/>
      <c r="G67" s="626"/>
    </row>
    <row r="68" spans="1:7" s="10" customFormat="1" ht="12.75" customHeight="1">
      <c r="A68" s="625" t="s">
        <v>503</v>
      </c>
      <c r="B68" s="628"/>
      <c r="C68" s="629" t="s">
        <v>449</v>
      </c>
      <c r="D68" s="632"/>
      <c r="E68" s="679"/>
      <c r="F68" s="626"/>
      <c r="G68" s="626"/>
    </row>
    <row r="69" spans="1:7" s="2" customFormat="1" ht="12.75" customHeight="1">
      <c r="A69" s="647" t="s">
        <v>407</v>
      </c>
      <c r="B69" s="680" t="s">
        <v>450</v>
      </c>
      <c r="C69" s="681"/>
      <c r="D69" s="682"/>
      <c r="E69" s="609" t="s">
        <v>638</v>
      </c>
      <c r="F69" s="651">
        <f>SUM(F80+F82)</f>
        <v>43838</v>
      </c>
      <c r="G69" s="651">
        <f>SUM(G80+G82)</f>
        <v>40410</v>
      </c>
    </row>
    <row r="70" spans="1:7" s="10" customFormat="1" ht="12.75" customHeight="1">
      <c r="A70" s="625" t="s">
        <v>451</v>
      </c>
      <c r="B70" s="628"/>
      <c r="C70" s="629" t="s">
        <v>452</v>
      </c>
      <c r="D70" s="630"/>
      <c r="E70" s="616"/>
      <c r="F70" s="626"/>
      <c r="G70" s="626"/>
    </row>
    <row r="71" spans="1:7" s="10" customFormat="1" ht="12.75" customHeight="1">
      <c r="A71" s="625" t="s">
        <v>453</v>
      </c>
      <c r="B71" s="677"/>
      <c r="C71" s="629" t="s">
        <v>454</v>
      </c>
      <c r="D71" s="678"/>
      <c r="E71" s="683"/>
      <c r="F71" s="626"/>
      <c r="G71" s="626"/>
    </row>
    <row r="72" spans="1:7" s="10" customFormat="1" ht="15.75">
      <c r="A72" s="625" t="s">
        <v>455</v>
      </c>
      <c r="B72" s="677"/>
      <c r="C72" s="629" t="s">
        <v>456</v>
      </c>
      <c r="D72" s="678"/>
      <c r="E72" s="683"/>
      <c r="F72" s="626"/>
      <c r="G72" s="626"/>
    </row>
    <row r="73" spans="1:7" s="10" customFormat="1" ht="15.75">
      <c r="A73" s="684" t="s">
        <v>457</v>
      </c>
      <c r="B73" s="657"/>
      <c r="C73" s="685" t="s">
        <v>458</v>
      </c>
      <c r="D73" s="664"/>
      <c r="E73" s="683"/>
      <c r="F73" s="626"/>
      <c r="G73" s="626"/>
    </row>
    <row r="74" spans="1:7" s="10" customFormat="1" ht="15.75">
      <c r="A74" s="621" t="s">
        <v>459</v>
      </c>
      <c r="B74" s="635"/>
      <c r="C74" s="635" t="s">
        <v>460</v>
      </c>
      <c r="D74" s="630"/>
      <c r="E74" s="686"/>
      <c r="F74" s="626"/>
      <c r="G74" s="626"/>
    </row>
    <row r="75" spans="1:7" s="10" customFormat="1" ht="12.75" customHeight="1">
      <c r="A75" s="687" t="s">
        <v>461</v>
      </c>
      <c r="B75" s="681"/>
      <c r="C75" s="688" t="s">
        <v>462</v>
      </c>
      <c r="D75" s="689"/>
      <c r="E75" s="621"/>
      <c r="F75" s="626"/>
      <c r="G75" s="626"/>
    </row>
    <row r="76" spans="1:7" s="10" customFormat="1" ht="12.75" customHeight="1">
      <c r="A76" s="659" t="s">
        <v>504</v>
      </c>
      <c r="B76" s="641"/>
      <c r="C76" s="666"/>
      <c r="D76" s="643" t="s">
        <v>505</v>
      </c>
      <c r="E76" s="683"/>
      <c r="F76" s="626"/>
      <c r="G76" s="626"/>
    </row>
    <row r="77" spans="1:7" s="10" customFormat="1" ht="12.75" customHeight="1">
      <c r="A77" s="659" t="s">
        <v>506</v>
      </c>
      <c r="B77" s="641"/>
      <c r="C77" s="666"/>
      <c r="D77" s="643" t="s">
        <v>507</v>
      </c>
      <c r="E77" s="633"/>
      <c r="F77" s="626"/>
      <c r="G77" s="626"/>
    </row>
    <row r="78" spans="1:7" s="10" customFormat="1" ht="12.75" customHeight="1">
      <c r="A78" s="659" t="s">
        <v>463</v>
      </c>
      <c r="B78" s="661"/>
      <c r="C78" s="690" t="s">
        <v>464</v>
      </c>
      <c r="D78" s="691"/>
      <c r="E78" s="633"/>
      <c r="F78" s="626"/>
      <c r="G78" s="626"/>
    </row>
    <row r="79" spans="1:7" s="10" customFormat="1" ht="12.75" customHeight="1">
      <c r="A79" s="659" t="s">
        <v>465</v>
      </c>
      <c r="B79" s="692"/>
      <c r="C79" s="642" t="s">
        <v>466</v>
      </c>
      <c r="D79" s="693"/>
      <c r="E79" s="683"/>
      <c r="F79" s="626"/>
      <c r="G79" s="626"/>
    </row>
    <row r="80" spans="1:7" s="10" customFormat="1" ht="12.75" customHeight="1">
      <c r="A80" s="659" t="s">
        <v>495</v>
      </c>
      <c r="B80" s="628"/>
      <c r="C80" s="629" t="s">
        <v>467</v>
      </c>
      <c r="D80" s="632"/>
      <c r="E80" s="616" t="s">
        <v>626</v>
      </c>
      <c r="F80" s="626">
        <v>968</v>
      </c>
      <c r="G80" s="627"/>
    </row>
    <row r="81" spans="1:7" s="10" customFormat="1" ht="12.75" customHeight="1">
      <c r="A81" s="659" t="s">
        <v>468</v>
      </c>
      <c r="B81" s="628"/>
      <c r="C81" s="629" t="s">
        <v>508</v>
      </c>
      <c r="D81" s="632"/>
      <c r="E81" s="669"/>
      <c r="F81" s="626"/>
      <c r="G81" s="627"/>
    </row>
    <row r="82" spans="1:7" s="10" customFormat="1" ht="12.75" customHeight="1">
      <c r="A82" s="625" t="s">
        <v>470</v>
      </c>
      <c r="B82" s="641"/>
      <c r="C82" s="642" t="s">
        <v>469</v>
      </c>
      <c r="D82" s="643"/>
      <c r="E82" s="616" t="s">
        <v>627</v>
      </c>
      <c r="F82" s="626">
        <v>42870</v>
      </c>
      <c r="G82" s="626">
        <v>40410</v>
      </c>
    </row>
    <row r="83" spans="1:7" s="10" customFormat="1" ht="12.75" customHeight="1">
      <c r="A83" s="625" t="s">
        <v>509</v>
      </c>
      <c r="B83" s="628"/>
      <c r="C83" s="629" t="s">
        <v>471</v>
      </c>
      <c r="D83" s="632"/>
      <c r="E83" s="679"/>
      <c r="F83" s="626"/>
      <c r="G83" s="626"/>
    </row>
    <row r="84" spans="1:7" s="10" customFormat="1" ht="12.75" customHeight="1">
      <c r="A84" s="616" t="s">
        <v>472</v>
      </c>
      <c r="B84" s="694" t="s">
        <v>473</v>
      </c>
      <c r="C84" s="695"/>
      <c r="D84" s="696"/>
      <c r="E84" s="679"/>
      <c r="F84" s="626"/>
      <c r="G84" s="626"/>
    </row>
    <row r="85" spans="1:7" s="10" customFormat="1" ht="12.75" customHeight="1">
      <c r="A85" s="621" t="s">
        <v>405</v>
      </c>
      <c r="B85" s="644" t="s">
        <v>510</v>
      </c>
      <c r="C85" s="628"/>
      <c r="D85" s="493"/>
      <c r="E85" s="679"/>
      <c r="F85" s="626"/>
      <c r="G85" s="626"/>
    </row>
    <row r="86" spans="1:7" s="10" customFormat="1" ht="12.75" customHeight="1">
      <c r="A86" s="621" t="s">
        <v>407</v>
      </c>
      <c r="B86" s="622" t="s">
        <v>474</v>
      </c>
      <c r="C86" s="673"/>
      <c r="D86" s="676"/>
      <c r="E86" s="616"/>
      <c r="F86" s="626"/>
      <c r="G86" s="626"/>
    </row>
    <row r="87" spans="1:7" s="10" customFormat="1" ht="12.75" customHeight="1">
      <c r="A87" s="625" t="s">
        <v>451</v>
      </c>
      <c r="B87" s="628"/>
      <c r="C87" s="629" t="s">
        <v>511</v>
      </c>
      <c r="D87" s="632"/>
      <c r="E87" s="616"/>
      <c r="F87" s="626"/>
      <c r="G87" s="626"/>
    </row>
    <row r="88" spans="1:7" s="10" customFormat="1" ht="12.75" customHeight="1">
      <c r="A88" s="625" t="s">
        <v>453</v>
      </c>
      <c r="B88" s="628"/>
      <c r="C88" s="629" t="s">
        <v>512</v>
      </c>
      <c r="D88" s="632"/>
      <c r="E88" s="616"/>
      <c r="F88" s="626"/>
      <c r="G88" s="626"/>
    </row>
    <row r="89" spans="1:7" s="10" customFormat="1" ht="12.75" customHeight="1">
      <c r="A89" s="647" t="s">
        <v>409</v>
      </c>
      <c r="B89" s="666" t="s">
        <v>475</v>
      </c>
      <c r="C89" s="666"/>
      <c r="D89" s="697"/>
      <c r="E89" s="616"/>
      <c r="F89" s="626"/>
      <c r="G89" s="626"/>
    </row>
    <row r="90" spans="1:7" s="10" customFormat="1" ht="12.75" customHeight="1">
      <c r="A90" s="636" t="s">
        <v>411</v>
      </c>
      <c r="B90" s="637" t="s">
        <v>476</v>
      </c>
      <c r="C90" s="638"/>
      <c r="D90" s="639"/>
      <c r="E90" s="616" t="s">
        <v>628</v>
      </c>
      <c r="F90" s="620">
        <f>SUM(F91+F92)</f>
        <v>31824</v>
      </c>
      <c r="G90" s="620">
        <f>SUM(G91+G92)</f>
        <v>34894</v>
      </c>
    </row>
    <row r="91" spans="1:7" s="10" customFormat="1" ht="12.75" customHeight="1">
      <c r="A91" s="625" t="s">
        <v>513</v>
      </c>
      <c r="B91" s="618"/>
      <c r="C91" s="629" t="s">
        <v>477</v>
      </c>
      <c r="D91" s="698"/>
      <c r="E91" s="633"/>
      <c r="F91" s="626">
        <v>-3070</v>
      </c>
      <c r="G91" s="626">
        <v>10736</v>
      </c>
    </row>
    <row r="92" spans="1:7" s="10" customFormat="1" ht="12.75" customHeight="1">
      <c r="A92" s="625" t="s">
        <v>514</v>
      </c>
      <c r="B92" s="618"/>
      <c r="C92" s="629" t="s">
        <v>478</v>
      </c>
      <c r="D92" s="698"/>
      <c r="E92" s="633"/>
      <c r="F92" s="626">
        <v>34894</v>
      </c>
      <c r="G92" s="626">
        <v>24158</v>
      </c>
    </row>
    <row r="93" spans="1:7" s="10" customFormat="1" ht="12.75" customHeight="1">
      <c r="A93" s="616" t="s">
        <v>515</v>
      </c>
      <c r="B93" s="694" t="s">
        <v>516</v>
      </c>
      <c r="C93" s="696"/>
      <c r="D93" s="696"/>
      <c r="E93" s="633"/>
      <c r="F93" s="626"/>
      <c r="G93" s="626"/>
    </row>
    <row r="94" spans="1:7" s="10" customFormat="1" ht="25.5" customHeight="1">
      <c r="A94" s="616"/>
      <c r="B94" s="594" t="s">
        <v>517</v>
      </c>
      <c r="C94" s="595"/>
      <c r="D94" s="607"/>
      <c r="E94" s="621"/>
      <c r="F94" s="157">
        <f>SUM(F59+F69+F90)</f>
        <v>241131</v>
      </c>
      <c r="G94" s="157">
        <f>SUM(G59+G69+G90)</f>
        <v>234302</v>
      </c>
    </row>
    <row r="95" spans="1:7" s="10" customFormat="1" ht="15.75">
      <c r="A95" s="699"/>
      <c r="B95" s="700"/>
      <c r="C95" s="700"/>
      <c r="D95" s="700"/>
      <c r="E95" s="701"/>
      <c r="F95" s="702"/>
      <c r="G95" s="702"/>
    </row>
    <row r="96" spans="1:7" s="10" customFormat="1" ht="12.75" customHeight="1">
      <c r="A96" s="726" t="s">
        <v>622</v>
      </c>
      <c r="B96" s="726"/>
      <c r="C96" s="726"/>
      <c r="D96" s="726"/>
      <c r="E96" s="726"/>
      <c r="F96" s="604" t="s">
        <v>623</v>
      </c>
      <c r="G96" s="605"/>
    </row>
    <row r="97" spans="1:7" s="10" customFormat="1" ht="15.75">
      <c r="A97" s="613" t="s">
        <v>103</v>
      </c>
      <c r="B97" s="613"/>
      <c r="C97" s="613"/>
      <c r="D97" s="613"/>
      <c r="E97" s="613"/>
      <c r="F97" s="614" t="s">
        <v>479</v>
      </c>
      <c r="G97" s="614"/>
    </row>
    <row r="98" spans="1:7" s="10" customFormat="1" ht="15.75">
      <c r="A98" s="602" t="s">
        <v>102</v>
      </c>
      <c r="B98" s="603"/>
      <c r="C98" s="603"/>
      <c r="D98" s="603"/>
      <c r="E98" s="701"/>
      <c r="F98" s="608"/>
      <c r="G98" s="608"/>
    </row>
    <row r="99" spans="1:7" s="10" customFormat="1" ht="15.75">
      <c r="A99" s="703"/>
      <c r="B99" s="704"/>
      <c r="C99" s="704"/>
      <c r="D99" s="704"/>
      <c r="E99" s="701"/>
      <c r="F99" s="608"/>
      <c r="G99" s="608"/>
    </row>
    <row r="100" spans="1:7" s="10" customFormat="1" ht="15">
      <c r="A100" s="721" t="s">
        <v>644</v>
      </c>
      <c r="B100" s="721"/>
      <c r="C100" s="721"/>
      <c r="D100" s="721"/>
      <c r="E100" s="721"/>
      <c r="F100" s="722" t="s">
        <v>624</v>
      </c>
      <c r="G100" s="722"/>
    </row>
    <row r="101" spans="1:7" s="10" customFormat="1" ht="12.75" customHeight="1">
      <c r="A101" s="708" t="s">
        <v>104</v>
      </c>
      <c r="B101" s="708"/>
      <c r="C101" s="708"/>
      <c r="D101" s="708"/>
      <c r="E101" s="708"/>
      <c r="F101" s="709" t="s">
        <v>479</v>
      </c>
      <c r="G101" s="709"/>
    </row>
    <row r="102" spans="1:7" s="10" customFormat="1" ht="15.75">
      <c r="A102" s="705"/>
      <c r="B102" s="705"/>
      <c r="C102" s="705"/>
      <c r="D102" s="705"/>
      <c r="E102" s="701"/>
      <c r="F102" s="705"/>
      <c r="G102" s="705"/>
    </row>
    <row r="103" spans="1:7" s="10" customFormat="1" ht="15.75">
      <c r="A103" s="706"/>
      <c r="B103" s="706"/>
      <c r="C103" s="706"/>
      <c r="D103" s="706"/>
      <c r="E103" s="707"/>
      <c r="F103" s="706"/>
      <c r="G103" s="706"/>
    </row>
    <row r="104" s="10" customFormat="1" ht="12.75">
      <c r="E104" s="12"/>
    </row>
    <row r="105" s="10" customFormat="1" ht="12.75">
      <c r="E105" s="12"/>
    </row>
    <row r="106" s="10" customFormat="1" ht="12.75">
      <c r="E106" s="12"/>
    </row>
    <row r="107" s="10" customFormat="1" ht="12.75">
      <c r="E107" s="12"/>
    </row>
    <row r="108" s="10" customFormat="1" ht="12.75">
      <c r="E108" s="12"/>
    </row>
    <row r="109" s="10" customFormat="1" ht="12.75">
      <c r="E109" s="12"/>
    </row>
    <row r="110" s="10" customFormat="1" ht="12.75">
      <c r="E110" s="12"/>
    </row>
    <row r="111" s="10" customFormat="1" ht="12.75">
      <c r="E111" s="12"/>
    </row>
    <row r="112" s="10" customFormat="1" ht="12.75">
      <c r="E112" s="12"/>
    </row>
    <row r="113" s="10" customFormat="1" ht="12.75">
      <c r="E113" s="12"/>
    </row>
    <row r="114" s="10" customFormat="1" ht="12.75">
      <c r="E114" s="12"/>
    </row>
    <row r="115" s="10" customFormat="1" ht="12.75">
      <c r="E115" s="12"/>
    </row>
    <row r="116" s="10" customFormat="1" ht="12.75">
      <c r="E116" s="12"/>
    </row>
    <row r="117" s="10" customFormat="1" ht="12.75">
      <c r="E117" s="12"/>
    </row>
    <row r="118" s="10" customFormat="1" ht="12.75">
      <c r="E118" s="12"/>
    </row>
    <row r="119" s="10" customFormat="1" ht="12.75">
      <c r="E119" s="12"/>
    </row>
    <row r="120" s="10" customFormat="1" ht="12.75">
      <c r="E120" s="12"/>
    </row>
    <row r="121" s="10" customFormat="1" ht="12.75">
      <c r="E121" s="12"/>
    </row>
    <row r="122" s="10" customFormat="1" ht="12.75">
      <c r="E122" s="12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SheetLayoutView="100" zoomScalePageLayoutView="0" workbookViewId="0" topLeftCell="A1">
      <pane ySplit="11" topLeftCell="BM1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1" max="1" width="5.421875" style="32" customWidth="1"/>
    <col min="2" max="2" width="0.2890625" style="32" customWidth="1"/>
    <col min="3" max="3" width="2.00390625" style="32" customWidth="1"/>
    <col min="4" max="4" width="32.57421875" style="32" customWidth="1"/>
    <col min="5" max="5" width="6.7109375" style="32" bestFit="1" customWidth="1"/>
    <col min="6" max="8" width="12.00390625" style="32" customWidth="1"/>
    <col min="9" max="9" width="13.28125" style="32" customWidth="1"/>
    <col min="10" max="11" width="12.00390625" style="32" customWidth="1"/>
    <col min="12" max="12" width="7.421875" style="32" customWidth="1"/>
    <col min="13" max="13" width="9.421875" style="32" customWidth="1"/>
    <col min="14" max="14" width="8.7109375" style="32" customWidth="1"/>
    <col min="15" max="16384" width="9.140625" style="32" customWidth="1"/>
  </cols>
  <sheetData>
    <row r="1" spans="7:10" ht="12.75">
      <c r="G1" s="32">
        <v>22</v>
      </c>
      <c r="J1" s="30"/>
    </row>
    <row r="2" spans="1:13" ht="12.75">
      <c r="A2" s="328"/>
      <c r="B2" s="328"/>
      <c r="C2" s="328"/>
      <c r="D2" s="328"/>
      <c r="E2" s="328"/>
      <c r="F2" s="328"/>
      <c r="G2" s="328"/>
      <c r="H2" s="328"/>
      <c r="I2" s="328"/>
      <c r="J2" s="301" t="s">
        <v>664</v>
      </c>
      <c r="K2" s="328"/>
      <c r="L2" s="328"/>
      <c r="M2" s="328"/>
    </row>
    <row r="3" spans="1:13" ht="12.75">
      <c r="A3" s="328"/>
      <c r="B3" s="328"/>
      <c r="C3" s="328"/>
      <c r="D3" s="329" t="s">
        <v>629</v>
      </c>
      <c r="E3" s="328"/>
      <c r="F3" s="328"/>
      <c r="G3" s="328"/>
      <c r="H3" s="328"/>
      <c r="I3" s="328"/>
      <c r="J3" s="143"/>
      <c r="K3" s="328"/>
      <c r="L3" s="328"/>
      <c r="M3" s="328"/>
    </row>
    <row r="4" spans="1:13" ht="12.7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</row>
    <row r="5" spans="1:13" ht="30" customHeight="1">
      <c r="A5" s="896"/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</row>
    <row r="6" spans="1:13" ht="12.75">
      <c r="A6" s="328"/>
      <c r="B6" s="328"/>
      <c r="C6" s="328"/>
      <c r="D6" s="897"/>
      <c r="E6" s="897"/>
      <c r="F6" s="897"/>
      <c r="G6" s="897"/>
      <c r="H6" s="897"/>
      <c r="I6" s="897"/>
      <c r="J6" s="897"/>
      <c r="K6" s="897"/>
      <c r="L6" s="897"/>
      <c r="M6" s="897"/>
    </row>
    <row r="7" spans="1:13" ht="12.75" customHeight="1">
      <c r="A7" s="838" t="s">
        <v>665</v>
      </c>
      <c r="B7" s="838"/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</row>
    <row r="8" spans="1:13" ht="12.75">
      <c r="A8" s="328"/>
      <c r="B8" s="328"/>
      <c r="C8" s="328"/>
      <c r="D8" s="328"/>
      <c r="E8" s="328"/>
      <c r="F8" s="328"/>
      <c r="G8" s="328"/>
      <c r="H8" s="330">
        <v>41316</v>
      </c>
      <c r="I8" s="328"/>
      <c r="J8" s="328"/>
      <c r="K8" s="328"/>
      <c r="L8" s="328"/>
      <c r="M8" s="328"/>
    </row>
    <row r="9" spans="1:13" ht="27" customHeight="1">
      <c r="A9" s="879" t="s">
        <v>370</v>
      </c>
      <c r="B9" s="890" t="s">
        <v>399</v>
      </c>
      <c r="C9" s="891"/>
      <c r="D9" s="892"/>
      <c r="E9" s="879" t="s">
        <v>480</v>
      </c>
      <c r="F9" s="879" t="s">
        <v>481</v>
      </c>
      <c r="G9" s="879" t="s">
        <v>482</v>
      </c>
      <c r="H9" s="879"/>
      <c r="I9" s="879"/>
      <c r="J9" s="879" t="s">
        <v>666</v>
      </c>
      <c r="K9" s="879"/>
      <c r="L9" s="888" t="s">
        <v>486</v>
      </c>
      <c r="M9" s="879" t="s">
        <v>4</v>
      </c>
    </row>
    <row r="10" spans="1:13" ht="101.25" customHeight="1">
      <c r="A10" s="898"/>
      <c r="B10" s="893"/>
      <c r="C10" s="894"/>
      <c r="D10" s="895"/>
      <c r="E10" s="879"/>
      <c r="F10" s="879"/>
      <c r="G10" s="151" t="s">
        <v>700</v>
      </c>
      <c r="H10" s="151" t="s">
        <v>667</v>
      </c>
      <c r="I10" s="151" t="s">
        <v>668</v>
      </c>
      <c r="J10" s="151" t="s">
        <v>669</v>
      </c>
      <c r="K10" s="151" t="s">
        <v>670</v>
      </c>
      <c r="L10" s="889"/>
      <c r="M10" s="879"/>
    </row>
    <row r="11" spans="1:13" ht="12.75">
      <c r="A11" s="331">
        <v>1</v>
      </c>
      <c r="B11" s="332"/>
      <c r="C11" s="333"/>
      <c r="D11" s="334">
        <v>2</v>
      </c>
      <c r="E11" s="335">
        <v>3</v>
      </c>
      <c r="F11" s="335">
        <v>4</v>
      </c>
      <c r="G11" s="335">
        <v>5</v>
      </c>
      <c r="H11" s="335">
        <v>6</v>
      </c>
      <c r="I11" s="335">
        <v>7</v>
      </c>
      <c r="J11" s="335">
        <v>8</v>
      </c>
      <c r="K11" s="335">
        <v>9</v>
      </c>
      <c r="L11" s="335">
        <v>10</v>
      </c>
      <c r="M11" s="152">
        <v>11</v>
      </c>
    </row>
    <row r="12" spans="1:13" ht="24.75" customHeight="1">
      <c r="A12" s="336" t="s">
        <v>371</v>
      </c>
      <c r="B12" s="880" t="s">
        <v>134</v>
      </c>
      <c r="C12" s="881"/>
      <c r="D12" s="882"/>
      <c r="E12" s="338"/>
      <c r="F12" s="335">
        <v>3228</v>
      </c>
      <c r="G12" s="335"/>
      <c r="H12" s="338"/>
      <c r="I12" s="338"/>
      <c r="J12" s="338"/>
      <c r="K12" s="338"/>
      <c r="L12" s="338"/>
      <c r="M12" s="339">
        <f aca="true" t="shared" si="0" ref="M12:M42">SUM(F12:L12)</f>
        <v>3228</v>
      </c>
    </row>
    <row r="13" spans="1:13" ht="12.75">
      <c r="A13" s="340" t="s">
        <v>372</v>
      </c>
      <c r="B13" s="341"/>
      <c r="C13" s="342" t="s">
        <v>671</v>
      </c>
      <c r="D13" s="343"/>
      <c r="E13" s="344"/>
      <c r="F13" s="345">
        <f aca="true" t="shared" si="1" ref="F13:L13">F14+F15</f>
        <v>0</v>
      </c>
      <c r="G13" s="346">
        <f t="shared" si="1"/>
        <v>0</v>
      </c>
      <c r="H13" s="346">
        <f t="shared" si="1"/>
        <v>0</v>
      </c>
      <c r="I13" s="346">
        <f t="shared" si="1"/>
        <v>0</v>
      </c>
      <c r="J13" s="345">
        <f t="shared" si="1"/>
        <v>0</v>
      </c>
      <c r="K13" s="346">
        <f t="shared" si="1"/>
        <v>0</v>
      </c>
      <c r="L13" s="346">
        <f t="shared" si="1"/>
        <v>0</v>
      </c>
      <c r="M13" s="339">
        <f t="shared" si="0"/>
        <v>0</v>
      </c>
    </row>
    <row r="14" spans="1:13" ht="12.75">
      <c r="A14" s="347" t="s">
        <v>94</v>
      </c>
      <c r="B14" s="348"/>
      <c r="C14" s="333"/>
      <c r="D14" s="349" t="s">
        <v>137</v>
      </c>
      <c r="E14" s="338"/>
      <c r="F14" s="350"/>
      <c r="G14" s="338"/>
      <c r="H14" s="338"/>
      <c r="I14" s="338"/>
      <c r="J14" s="338"/>
      <c r="K14" s="351"/>
      <c r="L14" s="351"/>
      <c r="M14" s="339">
        <f t="shared" si="0"/>
        <v>0</v>
      </c>
    </row>
    <row r="15" spans="1:13" ht="25.5">
      <c r="A15" s="352" t="s">
        <v>95</v>
      </c>
      <c r="B15" s="333"/>
      <c r="C15" s="333"/>
      <c r="D15" s="349" t="s">
        <v>138</v>
      </c>
      <c r="E15" s="338"/>
      <c r="F15" s="353"/>
      <c r="G15" s="338"/>
      <c r="H15" s="338"/>
      <c r="I15" s="338"/>
      <c r="J15" s="335"/>
      <c r="K15" s="351"/>
      <c r="L15" s="351"/>
      <c r="M15" s="339">
        <f t="shared" si="0"/>
        <v>0</v>
      </c>
    </row>
    <row r="16" spans="1:13" ht="28.5" customHeight="1">
      <c r="A16" s="354" t="s">
        <v>373</v>
      </c>
      <c r="B16" s="355"/>
      <c r="C16" s="883" t="s">
        <v>672</v>
      </c>
      <c r="D16" s="884"/>
      <c r="E16" s="338"/>
      <c r="F16" s="346">
        <f aca="true" t="shared" si="2" ref="F16:L16">F17+F18</f>
        <v>0</v>
      </c>
      <c r="G16" s="346">
        <f t="shared" si="2"/>
        <v>0</v>
      </c>
      <c r="H16" s="346">
        <f t="shared" si="2"/>
        <v>0</v>
      </c>
      <c r="I16" s="346">
        <f t="shared" si="2"/>
        <v>0</v>
      </c>
      <c r="J16" s="346">
        <f t="shared" si="2"/>
        <v>0</v>
      </c>
      <c r="K16" s="346">
        <f t="shared" si="2"/>
        <v>0</v>
      </c>
      <c r="L16" s="346">
        <f t="shared" si="2"/>
        <v>0</v>
      </c>
      <c r="M16" s="339">
        <f t="shared" si="0"/>
        <v>0</v>
      </c>
    </row>
    <row r="17" spans="1:13" ht="12.75">
      <c r="A17" s="347" t="s">
        <v>96</v>
      </c>
      <c r="B17" s="356"/>
      <c r="C17" s="333"/>
      <c r="D17" s="349" t="s">
        <v>140</v>
      </c>
      <c r="E17" s="338"/>
      <c r="F17" s="338"/>
      <c r="G17" s="338"/>
      <c r="H17" s="338"/>
      <c r="I17" s="338"/>
      <c r="J17" s="338"/>
      <c r="K17" s="338"/>
      <c r="L17" s="338"/>
      <c r="M17" s="339">
        <f t="shared" si="0"/>
        <v>0</v>
      </c>
    </row>
    <row r="18" spans="1:13" ht="12.75">
      <c r="A18" s="347" t="s">
        <v>97</v>
      </c>
      <c r="B18" s="356"/>
      <c r="C18" s="333"/>
      <c r="D18" s="349" t="s">
        <v>141</v>
      </c>
      <c r="E18" s="338"/>
      <c r="F18" s="338"/>
      <c r="G18" s="338"/>
      <c r="H18" s="338"/>
      <c r="I18" s="338"/>
      <c r="J18" s="338"/>
      <c r="K18" s="338"/>
      <c r="L18" s="338"/>
      <c r="M18" s="339">
        <f t="shared" si="0"/>
        <v>0</v>
      </c>
    </row>
    <row r="19" spans="1:13" ht="12.75">
      <c r="A19" s="347" t="s">
        <v>339</v>
      </c>
      <c r="B19" s="356"/>
      <c r="C19" s="333"/>
      <c r="D19" s="349" t="s">
        <v>142</v>
      </c>
      <c r="E19" s="338"/>
      <c r="F19" s="338"/>
      <c r="G19" s="338"/>
      <c r="H19" s="338"/>
      <c r="I19" s="338"/>
      <c r="J19" s="338"/>
      <c r="K19" s="338"/>
      <c r="L19" s="338"/>
      <c r="M19" s="339">
        <f t="shared" si="0"/>
        <v>0</v>
      </c>
    </row>
    <row r="20" spans="1:13" ht="12.75">
      <c r="A20" s="357" t="s">
        <v>374</v>
      </c>
      <c r="B20" s="358"/>
      <c r="C20" s="359" t="s">
        <v>357</v>
      </c>
      <c r="D20" s="360"/>
      <c r="E20" s="338"/>
      <c r="F20" s="338"/>
      <c r="G20" s="338"/>
      <c r="H20" s="338"/>
      <c r="I20" s="338"/>
      <c r="J20" s="361"/>
      <c r="K20" s="351"/>
      <c r="L20" s="351"/>
      <c r="M20" s="339">
        <f t="shared" si="0"/>
        <v>0</v>
      </c>
    </row>
    <row r="21" spans="1:13" ht="24.75" customHeight="1">
      <c r="A21" s="362" t="s">
        <v>375</v>
      </c>
      <c r="B21" s="885" t="s">
        <v>673</v>
      </c>
      <c r="C21" s="886"/>
      <c r="D21" s="887"/>
      <c r="E21" s="344"/>
      <c r="F21" s="363">
        <f>F12+F13-F16</f>
        <v>3228</v>
      </c>
      <c r="G21" s="363">
        <f aca="true" t="shared" si="3" ref="G21:L21">G12+G13+Q13</f>
        <v>0</v>
      </c>
      <c r="H21" s="344">
        <f t="shared" si="3"/>
        <v>0</v>
      </c>
      <c r="I21" s="344">
        <f t="shared" si="3"/>
        <v>0</v>
      </c>
      <c r="J21" s="363">
        <f t="shared" si="3"/>
        <v>0</v>
      </c>
      <c r="K21" s="344">
        <f t="shared" si="3"/>
        <v>0</v>
      </c>
      <c r="L21" s="344">
        <f t="shared" si="3"/>
        <v>0</v>
      </c>
      <c r="M21" s="339">
        <f t="shared" si="0"/>
        <v>3228</v>
      </c>
    </row>
    <row r="22" spans="1:13" ht="24.75" customHeight="1">
      <c r="A22" s="336" t="s">
        <v>376</v>
      </c>
      <c r="B22" s="880" t="s">
        <v>674</v>
      </c>
      <c r="C22" s="899"/>
      <c r="D22" s="900"/>
      <c r="E22" s="152" t="s">
        <v>91</v>
      </c>
      <c r="F22" s="335">
        <v>3228</v>
      </c>
      <c r="G22" s="335"/>
      <c r="H22" s="152" t="s">
        <v>91</v>
      </c>
      <c r="I22" s="152"/>
      <c r="J22" s="152" t="s">
        <v>91</v>
      </c>
      <c r="K22" s="152" t="s">
        <v>91</v>
      </c>
      <c r="L22" s="152"/>
      <c r="M22" s="339">
        <f t="shared" si="0"/>
        <v>3228</v>
      </c>
    </row>
    <row r="23" spans="1:13" ht="30" customHeight="1">
      <c r="A23" s="357" t="s">
        <v>377</v>
      </c>
      <c r="B23" s="337"/>
      <c r="C23" s="901" t="s">
        <v>675</v>
      </c>
      <c r="D23" s="902"/>
      <c r="E23" s="152" t="s">
        <v>91</v>
      </c>
      <c r="F23" s="335"/>
      <c r="G23" s="338"/>
      <c r="H23" s="152" t="s">
        <v>91</v>
      </c>
      <c r="I23" s="152"/>
      <c r="J23" s="152" t="s">
        <v>91</v>
      </c>
      <c r="K23" s="152" t="s">
        <v>91</v>
      </c>
      <c r="L23" s="152"/>
      <c r="M23" s="339">
        <f t="shared" si="0"/>
        <v>0</v>
      </c>
    </row>
    <row r="24" spans="1:13" ht="26.25" customHeight="1">
      <c r="A24" s="357" t="s">
        <v>378</v>
      </c>
      <c r="B24" s="364"/>
      <c r="C24" s="903" t="s">
        <v>676</v>
      </c>
      <c r="D24" s="908"/>
      <c r="E24" s="152" t="s">
        <v>91</v>
      </c>
      <c r="F24" s="365"/>
      <c r="G24" s="361"/>
      <c r="H24" s="152" t="s">
        <v>91</v>
      </c>
      <c r="I24" s="153"/>
      <c r="J24" s="152" t="s">
        <v>91</v>
      </c>
      <c r="K24" s="152" t="s">
        <v>91</v>
      </c>
      <c r="L24" s="152"/>
      <c r="M24" s="339">
        <f t="shared" si="0"/>
        <v>0</v>
      </c>
    </row>
    <row r="25" spans="1:13" ht="24.75" customHeight="1">
      <c r="A25" s="357" t="s">
        <v>379</v>
      </c>
      <c r="B25" s="364"/>
      <c r="C25" s="903" t="s">
        <v>677</v>
      </c>
      <c r="D25" s="904"/>
      <c r="E25" s="152" t="s">
        <v>91</v>
      </c>
      <c r="F25" s="366"/>
      <c r="G25" s="361"/>
      <c r="H25" s="152" t="s">
        <v>91</v>
      </c>
      <c r="I25" s="153"/>
      <c r="J25" s="152" t="s">
        <v>91</v>
      </c>
      <c r="K25" s="152" t="s">
        <v>91</v>
      </c>
      <c r="L25" s="152"/>
      <c r="M25" s="339">
        <f t="shared" si="0"/>
        <v>0</v>
      </c>
    </row>
    <row r="26" spans="1:13" ht="12.75">
      <c r="A26" s="347" t="s">
        <v>678</v>
      </c>
      <c r="B26" s="348"/>
      <c r="C26" s="367"/>
      <c r="D26" s="368" t="s">
        <v>140</v>
      </c>
      <c r="E26" s="154" t="s">
        <v>91</v>
      </c>
      <c r="F26" s="369"/>
      <c r="G26" s="369"/>
      <c r="H26" s="154" t="s">
        <v>91</v>
      </c>
      <c r="I26" s="370"/>
      <c r="J26" s="154" t="s">
        <v>91</v>
      </c>
      <c r="K26" s="154" t="s">
        <v>91</v>
      </c>
      <c r="L26" s="154"/>
      <c r="M26" s="339">
        <f t="shared" si="0"/>
        <v>0</v>
      </c>
    </row>
    <row r="27" spans="1:13" ht="12.75">
      <c r="A27" s="347" t="s">
        <v>679</v>
      </c>
      <c r="B27" s="348"/>
      <c r="C27" s="367"/>
      <c r="D27" s="368" t="s">
        <v>141</v>
      </c>
      <c r="E27" s="154" t="s">
        <v>91</v>
      </c>
      <c r="F27" s="369"/>
      <c r="G27" s="369"/>
      <c r="H27" s="154" t="s">
        <v>91</v>
      </c>
      <c r="I27" s="370"/>
      <c r="J27" s="154" t="s">
        <v>91</v>
      </c>
      <c r="K27" s="154" t="s">
        <v>91</v>
      </c>
      <c r="L27" s="154"/>
      <c r="M27" s="339">
        <f t="shared" si="0"/>
        <v>0</v>
      </c>
    </row>
    <row r="28" spans="1:13" ht="12.75">
      <c r="A28" s="347" t="s">
        <v>680</v>
      </c>
      <c r="B28" s="348"/>
      <c r="C28" s="367"/>
      <c r="D28" s="368" t="s">
        <v>142</v>
      </c>
      <c r="E28" s="154" t="s">
        <v>91</v>
      </c>
      <c r="F28" s="369"/>
      <c r="G28" s="369"/>
      <c r="H28" s="154" t="s">
        <v>91</v>
      </c>
      <c r="I28" s="370"/>
      <c r="J28" s="154" t="s">
        <v>91</v>
      </c>
      <c r="K28" s="154" t="s">
        <v>91</v>
      </c>
      <c r="L28" s="154"/>
      <c r="M28" s="339">
        <f t="shared" si="0"/>
        <v>0</v>
      </c>
    </row>
    <row r="29" spans="1:13" ht="12.75">
      <c r="A29" s="331" t="s">
        <v>380</v>
      </c>
      <c r="B29" s="356"/>
      <c r="C29" s="371" t="s">
        <v>357</v>
      </c>
      <c r="D29" s="349"/>
      <c r="E29" s="152" t="s">
        <v>91</v>
      </c>
      <c r="F29" s="372"/>
      <c r="G29" s="372"/>
      <c r="H29" s="152" t="s">
        <v>91</v>
      </c>
      <c r="I29" s="373"/>
      <c r="J29" s="152" t="s">
        <v>91</v>
      </c>
      <c r="K29" s="152" t="s">
        <v>91</v>
      </c>
      <c r="L29" s="152"/>
      <c r="M29" s="339">
        <f t="shared" si="0"/>
        <v>0</v>
      </c>
    </row>
    <row r="30" spans="1:13" ht="24.75" customHeight="1">
      <c r="A30" s="362" t="s">
        <v>381</v>
      </c>
      <c r="B30" s="905" t="s">
        <v>681</v>
      </c>
      <c r="C30" s="906"/>
      <c r="D30" s="907"/>
      <c r="E30" s="374" t="s">
        <v>91</v>
      </c>
      <c r="F30" s="375">
        <f>F22+F23+F24-F25</f>
        <v>3228</v>
      </c>
      <c r="G30" s="375">
        <f>G22+G23+G24-G25</f>
        <v>0</v>
      </c>
      <c r="H30" s="374" t="s">
        <v>91</v>
      </c>
      <c r="I30" s="374"/>
      <c r="J30" s="374" t="s">
        <v>91</v>
      </c>
      <c r="K30" s="374" t="s">
        <v>91</v>
      </c>
      <c r="L30" s="374"/>
      <c r="M30" s="339">
        <f t="shared" si="0"/>
        <v>3228</v>
      </c>
    </row>
    <row r="31" spans="1:13" ht="24.75" customHeight="1">
      <c r="A31" s="357" t="s">
        <v>382</v>
      </c>
      <c r="B31" s="880" t="s">
        <v>146</v>
      </c>
      <c r="C31" s="881"/>
      <c r="D31" s="882"/>
      <c r="E31" s="338"/>
      <c r="F31" s="338"/>
      <c r="G31" s="338"/>
      <c r="H31" s="338"/>
      <c r="I31" s="338"/>
      <c r="J31" s="338"/>
      <c r="K31" s="338"/>
      <c r="L31" s="338"/>
      <c r="M31" s="339">
        <f t="shared" si="0"/>
        <v>0</v>
      </c>
    </row>
    <row r="32" spans="1:13" ht="24.75" customHeight="1">
      <c r="A32" s="357" t="s">
        <v>383</v>
      </c>
      <c r="B32" s="337"/>
      <c r="C32" s="901" t="s">
        <v>147</v>
      </c>
      <c r="D32" s="902"/>
      <c r="E32" s="338"/>
      <c r="F32" s="338"/>
      <c r="G32" s="338"/>
      <c r="H32" s="338"/>
      <c r="I32" s="338"/>
      <c r="J32" s="338"/>
      <c r="K32" s="338"/>
      <c r="L32" s="338"/>
      <c r="M32" s="339">
        <f t="shared" si="0"/>
        <v>0</v>
      </c>
    </row>
    <row r="33" spans="1:13" ht="33" customHeight="1">
      <c r="A33" s="357" t="s">
        <v>384</v>
      </c>
      <c r="B33" s="364"/>
      <c r="C33" s="915" t="s">
        <v>682</v>
      </c>
      <c r="D33" s="916"/>
      <c r="E33" s="338"/>
      <c r="F33" s="335"/>
      <c r="G33" s="338"/>
      <c r="H33" s="338"/>
      <c r="I33" s="338"/>
      <c r="J33" s="338"/>
      <c r="K33" s="338"/>
      <c r="L33" s="338"/>
      <c r="M33" s="339">
        <f t="shared" si="0"/>
        <v>0</v>
      </c>
    </row>
    <row r="34" spans="1:13" ht="29.25" customHeight="1">
      <c r="A34" s="357" t="s">
        <v>385</v>
      </c>
      <c r="B34" s="364"/>
      <c r="C34" s="903" t="s">
        <v>149</v>
      </c>
      <c r="D34" s="904"/>
      <c r="E34" s="338"/>
      <c r="F34" s="338"/>
      <c r="G34" s="338"/>
      <c r="H34" s="338"/>
      <c r="I34" s="338"/>
      <c r="J34" s="338"/>
      <c r="K34" s="338"/>
      <c r="L34" s="338"/>
      <c r="M34" s="339">
        <f t="shared" si="0"/>
        <v>0</v>
      </c>
    </row>
    <row r="35" spans="1:13" ht="24.75" customHeight="1">
      <c r="A35" s="336" t="s">
        <v>386</v>
      </c>
      <c r="B35" s="364"/>
      <c r="C35" s="903" t="s">
        <v>683</v>
      </c>
      <c r="D35" s="904"/>
      <c r="E35" s="338"/>
      <c r="F35" s="338"/>
      <c r="G35" s="338"/>
      <c r="H35" s="338"/>
      <c r="I35" s="338"/>
      <c r="J35" s="338"/>
      <c r="K35" s="338"/>
      <c r="L35" s="338"/>
      <c r="M35" s="339">
        <f t="shared" si="0"/>
        <v>0</v>
      </c>
    </row>
    <row r="36" spans="1:18" ht="12.75">
      <c r="A36" s="347" t="s">
        <v>684</v>
      </c>
      <c r="B36" s="348"/>
      <c r="C36" s="367"/>
      <c r="D36" s="368" t="s">
        <v>140</v>
      </c>
      <c r="E36" s="338"/>
      <c r="F36" s="338"/>
      <c r="G36" s="338"/>
      <c r="H36" s="338"/>
      <c r="I36" s="338"/>
      <c r="J36" s="338"/>
      <c r="K36" s="338"/>
      <c r="L36" s="338"/>
      <c r="M36" s="339">
        <f t="shared" si="0"/>
        <v>0</v>
      </c>
      <c r="R36" s="32" t="s">
        <v>685</v>
      </c>
    </row>
    <row r="37" spans="1:13" ht="12.75">
      <c r="A37" s="347" t="s">
        <v>686</v>
      </c>
      <c r="B37" s="348"/>
      <c r="C37" s="367"/>
      <c r="D37" s="368" t="s">
        <v>141</v>
      </c>
      <c r="E37" s="338"/>
      <c r="F37" s="338"/>
      <c r="G37" s="338"/>
      <c r="H37" s="338"/>
      <c r="I37" s="338"/>
      <c r="J37" s="338"/>
      <c r="K37" s="338"/>
      <c r="L37" s="338"/>
      <c r="M37" s="339">
        <f t="shared" si="0"/>
        <v>0</v>
      </c>
    </row>
    <row r="38" spans="1:13" ht="12.75">
      <c r="A38" s="347" t="s">
        <v>687</v>
      </c>
      <c r="B38" s="348"/>
      <c r="C38" s="367"/>
      <c r="D38" s="368" t="s">
        <v>142</v>
      </c>
      <c r="E38" s="338"/>
      <c r="F38" s="338"/>
      <c r="G38" s="338"/>
      <c r="H38" s="338"/>
      <c r="I38" s="338"/>
      <c r="J38" s="338"/>
      <c r="K38" s="338"/>
      <c r="L38" s="338"/>
      <c r="M38" s="339">
        <f t="shared" si="0"/>
        <v>0</v>
      </c>
    </row>
    <row r="39" spans="1:13" ht="12.75">
      <c r="A39" s="357" t="s">
        <v>387</v>
      </c>
      <c r="B39" s="364"/>
      <c r="C39" s="376" t="s">
        <v>357</v>
      </c>
      <c r="D39" s="377"/>
      <c r="E39" s="338"/>
      <c r="F39" s="338"/>
      <c r="G39" s="338"/>
      <c r="H39" s="338"/>
      <c r="I39" s="338"/>
      <c r="J39" s="338"/>
      <c r="K39" s="338"/>
      <c r="L39" s="338"/>
      <c r="M39" s="339">
        <f t="shared" si="0"/>
        <v>0</v>
      </c>
    </row>
    <row r="40" spans="1:13" ht="26.25" customHeight="1">
      <c r="A40" s="336" t="s">
        <v>388</v>
      </c>
      <c r="B40" s="909" t="s">
        <v>688</v>
      </c>
      <c r="C40" s="910"/>
      <c r="D40" s="911"/>
      <c r="E40" s="338"/>
      <c r="F40" s="338"/>
      <c r="G40" s="338"/>
      <c r="H40" s="338"/>
      <c r="I40" s="338"/>
      <c r="J40" s="338"/>
      <c r="K40" s="338"/>
      <c r="L40" s="338"/>
      <c r="M40" s="339">
        <f t="shared" si="0"/>
        <v>0</v>
      </c>
    </row>
    <row r="41" spans="1:13" ht="24.75" customHeight="1">
      <c r="A41" s="336" t="s">
        <v>389</v>
      </c>
      <c r="B41" s="912" t="s">
        <v>689</v>
      </c>
      <c r="C41" s="913"/>
      <c r="D41" s="914"/>
      <c r="E41" s="344"/>
      <c r="F41" s="378">
        <f>F21-F30-F40</f>
        <v>0</v>
      </c>
      <c r="G41" s="378">
        <f>G21-G30-G40</f>
        <v>0</v>
      </c>
      <c r="H41" s="344"/>
      <c r="I41" s="344"/>
      <c r="J41" s="363"/>
      <c r="K41" s="344"/>
      <c r="L41" s="344"/>
      <c r="M41" s="339">
        <f t="shared" si="0"/>
        <v>0</v>
      </c>
    </row>
    <row r="42" spans="1:13" ht="24.75" customHeight="1">
      <c r="A42" s="336" t="s">
        <v>390</v>
      </c>
      <c r="B42" s="905" t="s">
        <v>690</v>
      </c>
      <c r="C42" s="906"/>
      <c r="D42" s="907"/>
      <c r="E42" s="344"/>
      <c r="F42" s="339">
        <f>F12-F22-F31</f>
        <v>0</v>
      </c>
      <c r="G42" s="339">
        <f>G12-G22-G31</f>
        <v>0</v>
      </c>
      <c r="H42" s="344"/>
      <c r="I42" s="344"/>
      <c r="J42" s="363"/>
      <c r="K42" s="344"/>
      <c r="L42" s="344"/>
      <c r="M42" s="339">
        <f t="shared" si="0"/>
        <v>0</v>
      </c>
    </row>
    <row r="43" spans="1:6" ht="12.75">
      <c r="A43" s="138" t="s">
        <v>692</v>
      </c>
      <c r="B43" s="138"/>
      <c r="C43" s="138"/>
      <c r="D43" s="138"/>
      <c r="E43" s="138"/>
      <c r="F43" s="138"/>
    </row>
    <row r="44" ht="12.75">
      <c r="A44" s="139" t="s">
        <v>691</v>
      </c>
    </row>
  </sheetData>
  <sheetProtection/>
  <mergeCells count="27">
    <mergeCell ref="B40:D40"/>
    <mergeCell ref="B42:D42"/>
    <mergeCell ref="B41:D41"/>
    <mergeCell ref="C32:D32"/>
    <mergeCell ref="C33:D33"/>
    <mergeCell ref="C34:D34"/>
    <mergeCell ref="C35:D35"/>
    <mergeCell ref="B31:D31"/>
    <mergeCell ref="B22:D22"/>
    <mergeCell ref="C23:D23"/>
    <mergeCell ref="C25:D25"/>
    <mergeCell ref="B30:D30"/>
    <mergeCell ref="C24:D24"/>
    <mergeCell ref="B21:D21"/>
    <mergeCell ref="L9:L10"/>
    <mergeCell ref="B9:D10"/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B12:D12"/>
    <mergeCell ref="C16:D16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87" r:id="rId1"/>
  <rowBreaks count="1" manualBreakCount="1">
    <brk id="24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zoomScaleSheetLayoutView="90" zoomScalePageLayoutView="0" workbookViewId="0" topLeftCell="A1">
      <selection activeCell="D1" sqref="D1"/>
    </sheetView>
  </sheetViews>
  <sheetFormatPr defaultColWidth="9.140625" defaultRowHeight="12.75"/>
  <cols>
    <col min="1" max="1" width="11.8515625" style="1" customWidth="1"/>
    <col min="2" max="2" width="1.8515625" style="1" customWidth="1"/>
    <col min="3" max="3" width="34.8515625" style="1" customWidth="1"/>
    <col min="4" max="4" width="9.421875" style="1" customWidth="1"/>
    <col min="5" max="5" width="10.28125" style="1" customWidth="1"/>
    <col min="6" max="6" width="12.8515625" style="1" customWidth="1"/>
    <col min="7" max="7" width="9.8515625" style="1" customWidth="1"/>
    <col min="8" max="8" width="10.00390625" style="1" customWidth="1"/>
    <col min="9" max="9" width="12.8515625" style="1" customWidth="1"/>
    <col min="10" max="16384" width="9.140625" style="1" customWidth="1"/>
  </cols>
  <sheetData>
    <row r="1" spans="4:6" ht="12.75">
      <c r="D1" s="1">
        <v>24</v>
      </c>
      <c r="F1" s="84"/>
    </row>
    <row r="2" spans="1:9" ht="12.75">
      <c r="A2" s="379"/>
      <c r="B2" s="379"/>
      <c r="C2" s="379"/>
      <c r="D2" s="379"/>
      <c r="E2" s="379"/>
      <c r="F2" s="920" t="s">
        <v>175</v>
      </c>
      <c r="G2" s="920"/>
      <c r="H2" s="920"/>
      <c r="I2" s="920"/>
    </row>
    <row r="3" spans="1:9" ht="15">
      <c r="A3" s="303" t="s">
        <v>629</v>
      </c>
      <c r="B3" s="380"/>
      <c r="C3" s="379"/>
      <c r="D3" s="379"/>
      <c r="E3" s="379"/>
      <c r="F3" s="379"/>
      <c r="G3" s="379"/>
      <c r="H3" s="379"/>
      <c r="I3" s="379"/>
    </row>
    <row r="4" spans="1:9" ht="12.75">
      <c r="A4" s="379"/>
      <c r="B4" s="379"/>
      <c r="C4" s="379"/>
      <c r="D4" s="379"/>
      <c r="E4" s="379"/>
      <c r="F4" s="379"/>
      <c r="G4" s="379"/>
      <c r="H4" s="379"/>
      <c r="I4" s="379"/>
    </row>
    <row r="5" spans="1:9" ht="32.25" customHeight="1">
      <c r="A5" s="921"/>
      <c r="B5" s="921"/>
      <c r="C5" s="921"/>
      <c r="D5" s="921"/>
      <c r="E5" s="921"/>
      <c r="F5" s="921"/>
      <c r="G5" s="921"/>
      <c r="H5" s="921"/>
      <c r="I5" s="921"/>
    </row>
    <row r="6" spans="1:9" ht="12.75" customHeight="1">
      <c r="A6" s="381"/>
      <c r="B6" s="381"/>
      <c r="C6" s="381"/>
      <c r="D6" s="381"/>
      <c r="E6" s="381"/>
      <c r="F6" s="381"/>
      <c r="G6" s="381"/>
      <c r="H6" s="381"/>
      <c r="I6" s="381"/>
    </row>
    <row r="7" spans="1:9" ht="31.5" customHeight="1">
      <c r="A7" s="921" t="s">
        <v>253</v>
      </c>
      <c r="B7" s="921"/>
      <c r="C7" s="921"/>
      <c r="D7" s="921"/>
      <c r="E7" s="921"/>
      <c r="F7" s="921"/>
      <c r="G7" s="921"/>
      <c r="H7" s="921"/>
      <c r="I7" s="921"/>
    </row>
    <row r="8" spans="1:9" ht="12.75">
      <c r="A8" s="379"/>
      <c r="B8" s="379"/>
      <c r="C8" s="379"/>
      <c r="D8" s="379"/>
      <c r="E8" s="379"/>
      <c r="F8" s="379"/>
      <c r="G8" s="379"/>
      <c r="H8" s="379"/>
      <c r="I8" s="379"/>
    </row>
    <row r="9" spans="1:9" ht="25.5" customHeight="1">
      <c r="A9" s="922" t="s">
        <v>370</v>
      </c>
      <c r="B9" s="923" t="s">
        <v>101</v>
      </c>
      <c r="C9" s="924"/>
      <c r="D9" s="922" t="s">
        <v>401</v>
      </c>
      <c r="E9" s="922"/>
      <c r="F9" s="922"/>
      <c r="G9" s="922" t="s">
        <v>402</v>
      </c>
      <c r="H9" s="922"/>
      <c r="I9" s="922"/>
    </row>
    <row r="10" spans="1:9" ht="76.5">
      <c r="A10" s="922"/>
      <c r="B10" s="925"/>
      <c r="C10" s="926"/>
      <c r="D10" s="154" t="s">
        <v>179</v>
      </c>
      <c r="E10" s="154" t="s">
        <v>180</v>
      </c>
      <c r="F10" s="154" t="s">
        <v>181</v>
      </c>
      <c r="G10" s="154" t="s">
        <v>179</v>
      </c>
      <c r="H10" s="154" t="s">
        <v>180</v>
      </c>
      <c r="I10" s="154" t="s">
        <v>181</v>
      </c>
    </row>
    <row r="11" spans="1:9" ht="12.75">
      <c r="A11" s="154">
        <v>1</v>
      </c>
      <c r="B11" s="918">
        <v>2</v>
      </c>
      <c r="C11" s="919"/>
      <c r="D11" s="154">
        <v>3</v>
      </c>
      <c r="E11" s="154">
        <v>4</v>
      </c>
      <c r="F11" s="154">
        <v>5</v>
      </c>
      <c r="G11" s="154">
        <v>6</v>
      </c>
      <c r="H11" s="154">
        <v>7</v>
      </c>
      <c r="I11" s="154">
        <v>8</v>
      </c>
    </row>
    <row r="12" spans="1:9" ht="25.5" customHeight="1">
      <c r="A12" s="150" t="s">
        <v>371</v>
      </c>
      <c r="B12" s="855" t="s">
        <v>182</v>
      </c>
      <c r="C12" s="917"/>
      <c r="D12" s="154">
        <f>SUM(D24+D17+D14)</f>
        <v>75641</v>
      </c>
      <c r="E12" s="154">
        <f>SUM(E24+E17)</f>
        <v>75641</v>
      </c>
      <c r="F12" s="154"/>
      <c r="G12" s="154">
        <f>SUM(G24+G17+G14)</f>
        <v>43142</v>
      </c>
      <c r="H12" s="154">
        <f>SUM(H24+H17)</f>
        <v>40822</v>
      </c>
      <c r="I12" s="154"/>
    </row>
    <row r="13" spans="1:9" ht="15" customHeight="1">
      <c r="A13" s="154" t="s">
        <v>183</v>
      </c>
      <c r="B13" s="927" t="s">
        <v>184</v>
      </c>
      <c r="C13" s="928"/>
      <c r="D13" s="154"/>
      <c r="E13" s="154"/>
      <c r="F13" s="154"/>
      <c r="G13" s="154"/>
      <c r="H13" s="154"/>
      <c r="I13" s="154"/>
    </row>
    <row r="14" spans="1:9" ht="12.75" customHeight="1">
      <c r="A14" s="154" t="s">
        <v>93</v>
      </c>
      <c r="B14" s="871" t="s">
        <v>185</v>
      </c>
      <c r="C14" s="861"/>
      <c r="D14" s="140"/>
      <c r="E14" s="140"/>
      <c r="F14" s="140"/>
      <c r="G14" s="140">
        <v>220</v>
      </c>
      <c r="H14" s="140"/>
      <c r="I14" s="140"/>
    </row>
    <row r="15" spans="1:9" ht="12.75" customHeight="1">
      <c r="A15" s="154" t="s">
        <v>186</v>
      </c>
      <c r="B15" s="155"/>
      <c r="C15" s="382" t="s">
        <v>187</v>
      </c>
      <c r="D15" s="142"/>
      <c r="E15" s="142"/>
      <c r="F15" s="142"/>
      <c r="G15" s="142"/>
      <c r="H15" s="142"/>
      <c r="I15" s="142"/>
    </row>
    <row r="16" spans="1:9" ht="12.75" customHeight="1">
      <c r="A16" s="154" t="s">
        <v>188</v>
      </c>
      <c r="B16" s="155"/>
      <c r="C16" s="382" t="s">
        <v>189</v>
      </c>
      <c r="D16" s="142"/>
      <c r="E16" s="142"/>
      <c r="F16" s="142"/>
      <c r="G16" s="142">
        <v>220</v>
      </c>
      <c r="H16" s="142"/>
      <c r="I16" s="142"/>
    </row>
    <row r="17" spans="1:9" ht="25.5" customHeight="1">
      <c r="A17" s="154" t="s">
        <v>64</v>
      </c>
      <c r="B17" s="871" t="s">
        <v>190</v>
      </c>
      <c r="C17" s="861"/>
      <c r="D17" s="140">
        <v>600</v>
      </c>
      <c r="E17" s="140">
        <v>600</v>
      </c>
      <c r="F17" s="140"/>
      <c r="G17" s="140">
        <v>2100</v>
      </c>
      <c r="H17" s="140"/>
      <c r="I17" s="140"/>
    </row>
    <row r="18" spans="1:9" ht="12.75" customHeight="1">
      <c r="A18" s="154" t="s">
        <v>191</v>
      </c>
      <c r="B18" s="155"/>
      <c r="C18" s="382" t="s">
        <v>192</v>
      </c>
      <c r="D18" s="142"/>
      <c r="E18" s="142"/>
      <c r="F18" s="142"/>
      <c r="G18" s="142"/>
      <c r="H18" s="142"/>
      <c r="I18" s="142"/>
    </row>
    <row r="19" spans="1:9" ht="12.75" customHeight="1">
      <c r="A19" s="154" t="s">
        <v>193</v>
      </c>
      <c r="B19" s="155"/>
      <c r="C19" s="382" t="s">
        <v>194</v>
      </c>
      <c r="D19" s="142"/>
      <c r="E19" s="142"/>
      <c r="F19" s="142"/>
      <c r="G19" s="142"/>
      <c r="H19" s="142"/>
      <c r="I19" s="142"/>
    </row>
    <row r="20" spans="1:9" ht="12.75" customHeight="1">
      <c r="A20" s="154" t="s">
        <v>195</v>
      </c>
      <c r="B20" s="155"/>
      <c r="C20" s="382" t="s">
        <v>196</v>
      </c>
      <c r="D20" s="142">
        <v>600</v>
      </c>
      <c r="E20" s="142">
        <v>600</v>
      </c>
      <c r="F20" s="142"/>
      <c r="G20" s="142">
        <v>2100</v>
      </c>
      <c r="H20" s="142"/>
      <c r="I20" s="142"/>
    </row>
    <row r="21" spans="1:9" ht="12.75" customHeight="1">
      <c r="A21" s="154" t="s">
        <v>197</v>
      </c>
      <c r="B21" s="155"/>
      <c r="C21" s="382" t="s">
        <v>198</v>
      </c>
      <c r="D21" s="142"/>
      <c r="E21" s="142"/>
      <c r="F21" s="142"/>
      <c r="G21" s="142"/>
      <c r="H21" s="142"/>
      <c r="I21" s="142"/>
    </row>
    <row r="22" spans="1:9" ht="12.75" customHeight="1">
      <c r="A22" s="154" t="s">
        <v>199</v>
      </c>
      <c r="B22" s="155"/>
      <c r="C22" s="382" t="s">
        <v>119</v>
      </c>
      <c r="D22" s="142"/>
      <c r="E22" s="142"/>
      <c r="F22" s="142"/>
      <c r="G22" s="142"/>
      <c r="H22" s="142"/>
      <c r="I22" s="142"/>
    </row>
    <row r="23" spans="1:9" ht="25.5" customHeight="1">
      <c r="A23" s="154" t="s">
        <v>155</v>
      </c>
      <c r="B23" s="871" t="s">
        <v>200</v>
      </c>
      <c r="C23" s="861"/>
      <c r="D23" s="140"/>
      <c r="E23" s="140"/>
      <c r="F23" s="140"/>
      <c r="G23" s="140"/>
      <c r="H23" s="140"/>
      <c r="I23" s="140"/>
    </row>
    <row r="24" spans="1:9" ht="12.75" customHeight="1">
      <c r="A24" s="154" t="s">
        <v>156</v>
      </c>
      <c r="B24" s="871" t="s">
        <v>429</v>
      </c>
      <c r="C24" s="861"/>
      <c r="D24" s="140">
        <f>SUM(D25:D26)</f>
        <v>75041</v>
      </c>
      <c r="E24" s="140">
        <f>SUM(E25:E26)</f>
        <v>75041</v>
      </c>
      <c r="F24" s="140"/>
      <c r="G24" s="141">
        <f>SUM(G25:G26)</f>
        <v>40822</v>
      </c>
      <c r="H24" s="141">
        <f>SUM(H25:H26)</f>
        <v>40822</v>
      </c>
      <c r="I24" s="140"/>
    </row>
    <row r="25" spans="1:9" ht="12.75" customHeight="1">
      <c r="A25" s="154" t="s">
        <v>201</v>
      </c>
      <c r="B25" s="155"/>
      <c r="C25" s="382" t="s">
        <v>202</v>
      </c>
      <c r="D25" s="142">
        <v>75041</v>
      </c>
      <c r="E25" s="142">
        <v>75041</v>
      </c>
      <c r="F25" s="142"/>
      <c r="G25" s="142">
        <v>40822</v>
      </c>
      <c r="H25" s="142">
        <v>40822</v>
      </c>
      <c r="I25" s="142"/>
    </row>
    <row r="26" spans="1:9" ht="12.75" customHeight="1">
      <c r="A26" s="154" t="s">
        <v>203</v>
      </c>
      <c r="B26" s="155"/>
      <c r="C26" s="382" t="s">
        <v>119</v>
      </c>
      <c r="D26" s="142"/>
      <c r="E26" s="142"/>
      <c r="F26" s="142"/>
      <c r="G26" s="142"/>
      <c r="H26" s="142"/>
      <c r="I26" s="142"/>
    </row>
    <row r="27" spans="1:9" ht="12.75" customHeight="1">
      <c r="A27" s="154" t="s">
        <v>157</v>
      </c>
      <c r="B27" s="871" t="s">
        <v>431</v>
      </c>
      <c r="C27" s="861"/>
      <c r="D27" s="140"/>
      <c r="E27" s="140"/>
      <c r="F27" s="140"/>
      <c r="G27" s="140"/>
      <c r="H27" s="140"/>
      <c r="I27" s="140"/>
    </row>
    <row r="28" spans="1:9" ht="38.25" customHeight="1">
      <c r="A28" s="150" t="s">
        <v>372</v>
      </c>
      <c r="B28" s="855" t="s">
        <v>701</v>
      </c>
      <c r="C28" s="930"/>
      <c r="D28" s="140"/>
      <c r="E28" s="140"/>
      <c r="F28" s="140"/>
      <c r="G28" s="140"/>
      <c r="H28" s="140"/>
      <c r="I28" s="140"/>
    </row>
    <row r="29" spans="1:9" ht="25.5" customHeight="1">
      <c r="A29" s="150" t="s">
        <v>373</v>
      </c>
      <c r="B29" s="862" t="s">
        <v>702</v>
      </c>
      <c r="C29" s="862"/>
      <c r="D29" s="140">
        <f>SUM(D12+D28)</f>
        <v>75641</v>
      </c>
      <c r="E29" s="140">
        <f>SUM(E12+E28)</f>
        <v>75641</v>
      </c>
      <c r="F29" s="140"/>
      <c r="G29" s="140">
        <f>SUM(G12+G28)</f>
        <v>43142</v>
      </c>
      <c r="H29" s="140">
        <f>SUM(H12+H28)</f>
        <v>40822</v>
      </c>
      <c r="I29" s="140"/>
    </row>
    <row r="30" spans="1:9" ht="12.75" customHeight="1">
      <c r="A30" s="85"/>
      <c r="B30" s="4"/>
      <c r="C30" s="4"/>
      <c r="D30" s="86"/>
      <c r="E30" s="86"/>
      <c r="F30" s="86"/>
      <c r="G30" s="86"/>
      <c r="H30" s="86"/>
      <c r="I30" s="86"/>
    </row>
    <row r="31" spans="3:8" ht="12.75">
      <c r="C31" s="929" t="s">
        <v>100</v>
      </c>
      <c r="D31" s="929"/>
      <c r="E31" s="929"/>
      <c r="F31" s="929"/>
      <c r="G31" s="929"/>
      <c r="H31" s="929"/>
    </row>
  </sheetData>
  <sheetProtection/>
  <mergeCells count="18">
    <mergeCell ref="C31:H31"/>
    <mergeCell ref="B28:C28"/>
    <mergeCell ref="B29:C29"/>
    <mergeCell ref="B27:C27"/>
    <mergeCell ref="B23:C23"/>
    <mergeCell ref="B13:C13"/>
    <mergeCell ref="B17:C17"/>
    <mergeCell ref="B14:C14"/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SheetLayoutView="100" zoomScalePageLayoutView="0" workbookViewId="0" topLeftCell="A6">
      <selection activeCell="D1" sqref="D1"/>
    </sheetView>
  </sheetViews>
  <sheetFormatPr defaultColWidth="9.140625" defaultRowHeight="12.75"/>
  <cols>
    <col min="1" max="1" width="5.140625" style="20" customWidth="1"/>
    <col min="2" max="2" width="1.421875" style="20" customWidth="1"/>
    <col min="3" max="3" width="35.421875" style="20" customWidth="1"/>
    <col min="4" max="7" width="12.421875" style="20" customWidth="1"/>
    <col min="8" max="16384" width="9.140625" style="20" customWidth="1"/>
  </cols>
  <sheetData>
    <row r="1" ht="12.75">
      <c r="D1" s="19">
        <v>25</v>
      </c>
    </row>
    <row r="2" spans="1:7" ht="20.25" customHeight="1">
      <c r="A2" s="1"/>
      <c r="B2" s="1"/>
      <c r="C2" s="1"/>
      <c r="D2" s="937" t="s">
        <v>175</v>
      </c>
      <c r="E2" s="937"/>
      <c r="F2" s="937"/>
      <c r="G2" s="937"/>
    </row>
    <row r="3" spans="1:7" ht="12.75">
      <c r="A3" s="1"/>
      <c r="B3" s="5"/>
      <c r="C3" s="1"/>
      <c r="D3" s="5"/>
      <c r="E3" s="5"/>
      <c r="F3" s="5"/>
      <c r="G3" s="87"/>
    </row>
    <row r="4" spans="1:7" ht="15">
      <c r="A4" s="303" t="s">
        <v>629</v>
      </c>
      <c r="B4" s="379"/>
      <c r="C4" s="379"/>
      <c r="D4" s="379"/>
      <c r="E4" s="379"/>
      <c r="F4" s="379"/>
      <c r="G4" s="379"/>
    </row>
    <row r="5" spans="1:7" ht="35.25" customHeight="1">
      <c r="A5" s="921"/>
      <c r="B5" s="921"/>
      <c r="C5" s="921"/>
      <c r="D5" s="921"/>
      <c r="E5" s="921"/>
      <c r="F5" s="921"/>
      <c r="G5" s="921"/>
    </row>
    <row r="6" spans="1:7" ht="12.75">
      <c r="A6" s="379"/>
      <c r="B6" s="379"/>
      <c r="C6" s="379"/>
      <c r="D6" s="379"/>
      <c r="E6" s="379"/>
      <c r="F6" s="379"/>
      <c r="G6" s="379"/>
    </row>
    <row r="7" spans="1:7" ht="15.75">
      <c r="A7" s="938" t="s">
        <v>204</v>
      </c>
      <c r="B7" s="938"/>
      <c r="C7" s="938"/>
      <c r="D7" s="938"/>
      <c r="E7" s="938"/>
      <c r="F7" s="938"/>
      <c r="G7" s="938"/>
    </row>
    <row r="8" spans="1:7" ht="12.75">
      <c r="A8" s="379"/>
      <c r="B8" s="379"/>
      <c r="C8" s="379"/>
      <c r="D8" s="379"/>
      <c r="E8" s="379"/>
      <c r="F8" s="379"/>
      <c r="G8" s="379"/>
    </row>
    <row r="9" spans="1:7" ht="38.25" customHeight="1">
      <c r="A9" s="939" t="s">
        <v>370</v>
      </c>
      <c r="B9" s="940" t="s">
        <v>101</v>
      </c>
      <c r="C9" s="941"/>
      <c r="D9" s="939" t="s">
        <v>401</v>
      </c>
      <c r="E9" s="939"/>
      <c r="F9" s="939" t="s">
        <v>402</v>
      </c>
      <c r="G9" s="939"/>
    </row>
    <row r="10" spans="1:7" ht="25.5">
      <c r="A10" s="939"/>
      <c r="B10" s="942"/>
      <c r="C10" s="943"/>
      <c r="D10" s="384" t="s">
        <v>179</v>
      </c>
      <c r="E10" s="384" t="s">
        <v>205</v>
      </c>
      <c r="F10" s="384" t="s">
        <v>179</v>
      </c>
      <c r="G10" s="384" t="s">
        <v>205</v>
      </c>
    </row>
    <row r="11" spans="1:7" ht="12.75">
      <c r="A11" s="384">
        <v>1</v>
      </c>
      <c r="B11" s="931">
        <v>2</v>
      </c>
      <c r="C11" s="932"/>
      <c r="D11" s="384">
        <v>3</v>
      </c>
      <c r="E11" s="384">
        <v>4</v>
      </c>
      <c r="F11" s="384">
        <v>5</v>
      </c>
      <c r="G11" s="384">
        <v>6</v>
      </c>
    </row>
    <row r="12" spans="1:7" ht="37.5" customHeight="1">
      <c r="A12" s="383" t="s">
        <v>371</v>
      </c>
      <c r="B12" s="933" t="s">
        <v>206</v>
      </c>
      <c r="C12" s="934"/>
      <c r="D12" s="386">
        <f>SUM(D13:D18)</f>
        <v>0</v>
      </c>
      <c r="E12" s="386">
        <f>SUM(E13:E18)</f>
        <v>0</v>
      </c>
      <c r="F12" s="387">
        <f>SUM(F13:F18)</f>
        <v>0</v>
      </c>
      <c r="G12" s="386">
        <f>SUM(G13:G18)</f>
        <v>0</v>
      </c>
    </row>
    <row r="13" spans="1:7" ht="12.75">
      <c r="A13" s="384" t="s">
        <v>92</v>
      </c>
      <c r="B13" s="385"/>
      <c r="C13" s="388" t="s">
        <v>207</v>
      </c>
      <c r="D13" s="389"/>
      <c r="E13" s="389"/>
      <c r="F13" s="390"/>
      <c r="G13" s="389"/>
    </row>
    <row r="14" spans="1:7" ht="12.75">
      <c r="A14" s="384" t="s">
        <v>93</v>
      </c>
      <c r="B14" s="385"/>
      <c r="C14" s="388" t="s">
        <v>208</v>
      </c>
      <c r="D14" s="389"/>
      <c r="E14" s="389"/>
      <c r="F14" s="389"/>
      <c r="G14" s="389"/>
    </row>
    <row r="15" spans="1:7" ht="12.75">
      <c r="A15" s="384" t="s">
        <v>64</v>
      </c>
      <c r="B15" s="385"/>
      <c r="C15" s="388" t="s">
        <v>209</v>
      </c>
      <c r="D15" s="389"/>
      <c r="E15" s="389"/>
      <c r="F15" s="389"/>
      <c r="G15" s="389"/>
    </row>
    <row r="16" spans="1:7" ht="12.75">
      <c r="A16" s="384" t="s">
        <v>155</v>
      </c>
      <c r="B16" s="385"/>
      <c r="C16" s="388" t="s">
        <v>210</v>
      </c>
      <c r="D16" s="389"/>
      <c r="E16" s="389"/>
      <c r="F16" s="389"/>
      <c r="G16" s="389"/>
    </row>
    <row r="17" spans="1:7" ht="12.75" customHeight="1">
      <c r="A17" s="391" t="s">
        <v>156</v>
      </c>
      <c r="B17" s="385"/>
      <c r="C17" s="388" t="s">
        <v>211</v>
      </c>
      <c r="D17" s="389"/>
      <c r="E17" s="389"/>
      <c r="F17" s="389"/>
      <c r="G17" s="389"/>
    </row>
    <row r="18" spans="1:7" ht="12.75" customHeight="1">
      <c r="A18" s="392" t="s">
        <v>157</v>
      </c>
      <c r="B18" s="385"/>
      <c r="C18" s="388" t="s">
        <v>212</v>
      </c>
      <c r="D18" s="389"/>
      <c r="E18" s="389"/>
      <c r="F18" s="389"/>
      <c r="G18" s="389"/>
    </row>
    <row r="19" spans="1:7" ht="25.5" customHeight="1">
      <c r="A19" s="383" t="s">
        <v>372</v>
      </c>
      <c r="B19" s="933" t="s">
        <v>213</v>
      </c>
      <c r="C19" s="934"/>
      <c r="D19" s="386"/>
      <c r="E19" s="386"/>
      <c r="F19" s="386"/>
      <c r="G19" s="386"/>
    </row>
    <row r="20" spans="1:7" ht="12.75">
      <c r="A20" s="384" t="s">
        <v>214</v>
      </c>
      <c r="B20" s="385"/>
      <c r="C20" s="388" t="s">
        <v>215</v>
      </c>
      <c r="D20" s="389"/>
      <c r="E20" s="389"/>
      <c r="F20" s="389"/>
      <c r="G20" s="389"/>
    </row>
    <row r="21" spans="1:7" ht="12.75">
      <c r="A21" s="384" t="s">
        <v>216</v>
      </c>
      <c r="B21" s="385"/>
      <c r="C21" s="388" t="s">
        <v>208</v>
      </c>
      <c r="D21" s="389"/>
      <c r="E21" s="389"/>
      <c r="F21" s="389"/>
      <c r="G21" s="389"/>
    </row>
    <row r="22" spans="1:7" ht="12.75">
      <c r="A22" s="384" t="s">
        <v>217</v>
      </c>
      <c r="B22" s="385"/>
      <c r="C22" s="388" t="s">
        <v>209</v>
      </c>
      <c r="D22" s="389"/>
      <c r="E22" s="389"/>
      <c r="F22" s="389"/>
      <c r="G22" s="389"/>
    </row>
    <row r="23" spans="1:7" ht="12.75" customHeight="1">
      <c r="A23" s="384" t="s">
        <v>218</v>
      </c>
      <c r="B23" s="385"/>
      <c r="C23" s="388" t="s">
        <v>210</v>
      </c>
      <c r="D23" s="389"/>
      <c r="E23" s="389"/>
      <c r="F23" s="389"/>
      <c r="G23" s="389"/>
    </row>
    <row r="24" spans="1:7" ht="12.75">
      <c r="A24" s="391" t="s">
        <v>173</v>
      </c>
      <c r="B24" s="385"/>
      <c r="C24" s="388" t="s">
        <v>211</v>
      </c>
      <c r="D24" s="389"/>
      <c r="E24" s="389"/>
      <c r="F24" s="389"/>
      <c r="G24" s="389"/>
    </row>
    <row r="25" spans="1:7" ht="12.75">
      <c r="A25" s="392" t="s">
        <v>338</v>
      </c>
      <c r="B25" s="385"/>
      <c r="C25" s="388" t="s">
        <v>212</v>
      </c>
      <c r="D25" s="389"/>
      <c r="E25" s="389"/>
      <c r="F25" s="389"/>
      <c r="G25" s="389"/>
    </row>
    <row r="26" spans="1:7" ht="25.5" customHeight="1">
      <c r="A26" s="383" t="s">
        <v>219</v>
      </c>
      <c r="B26" s="933" t="s">
        <v>220</v>
      </c>
      <c r="C26" s="934"/>
      <c r="D26" s="386">
        <f>SUM(D27:D33)</f>
        <v>22</v>
      </c>
      <c r="E26" s="386"/>
      <c r="F26" s="386">
        <f>SUM(F27:F33)</f>
        <v>32382</v>
      </c>
      <c r="G26" s="387"/>
    </row>
    <row r="27" spans="1:7" ht="12.75">
      <c r="A27" s="384" t="s">
        <v>221</v>
      </c>
      <c r="B27" s="385"/>
      <c r="C27" s="388" t="s">
        <v>215</v>
      </c>
      <c r="D27" s="389">
        <v>22</v>
      </c>
      <c r="E27" s="389"/>
      <c r="F27" s="389">
        <v>32382</v>
      </c>
      <c r="G27" s="390"/>
    </row>
    <row r="28" spans="1:7" ht="12.75">
      <c r="A28" s="384" t="s">
        <v>222</v>
      </c>
      <c r="B28" s="385"/>
      <c r="C28" s="388" t="s">
        <v>208</v>
      </c>
      <c r="D28" s="389"/>
      <c r="E28" s="389"/>
      <c r="F28" s="390"/>
      <c r="G28" s="390"/>
    </row>
    <row r="29" spans="1:7" ht="12.75">
      <c r="A29" s="384" t="s">
        <v>223</v>
      </c>
      <c r="B29" s="385"/>
      <c r="C29" s="393" t="s">
        <v>209</v>
      </c>
      <c r="D29" s="389"/>
      <c r="E29" s="389"/>
      <c r="F29" s="390"/>
      <c r="G29" s="390"/>
    </row>
    <row r="30" spans="1:7" ht="12.75">
      <c r="A30" s="384" t="s">
        <v>224</v>
      </c>
      <c r="B30" s="385"/>
      <c r="C30" s="388" t="s">
        <v>210</v>
      </c>
      <c r="D30" s="389"/>
      <c r="E30" s="389"/>
      <c r="F30" s="390"/>
      <c r="G30" s="390"/>
    </row>
    <row r="31" spans="1:7" ht="12.75" customHeight="1">
      <c r="A31" s="394" t="s">
        <v>341</v>
      </c>
      <c r="B31" s="385"/>
      <c r="C31" s="388" t="s">
        <v>211</v>
      </c>
      <c r="D31" s="389"/>
      <c r="E31" s="389"/>
      <c r="F31" s="390"/>
      <c r="G31" s="390"/>
    </row>
    <row r="32" spans="1:7" ht="12.75" customHeight="1">
      <c r="A32" s="384" t="s">
        <v>225</v>
      </c>
      <c r="B32" s="385"/>
      <c r="C32" s="388" t="s">
        <v>226</v>
      </c>
      <c r="D32" s="389"/>
      <c r="E32" s="389"/>
      <c r="F32" s="390"/>
      <c r="G32" s="390"/>
    </row>
    <row r="33" spans="1:7" ht="12.75">
      <c r="A33" s="384" t="s">
        <v>227</v>
      </c>
      <c r="B33" s="385"/>
      <c r="C33" s="388" t="s">
        <v>228</v>
      </c>
      <c r="D33" s="389"/>
      <c r="E33" s="389"/>
      <c r="F33" s="390"/>
      <c r="G33" s="390"/>
    </row>
    <row r="34" spans="1:7" ht="12.75" customHeight="1">
      <c r="A34" s="395" t="s">
        <v>374</v>
      </c>
      <c r="B34" s="935" t="s">
        <v>229</v>
      </c>
      <c r="C34" s="936"/>
      <c r="D34" s="396">
        <f>SUM(D12+D19+D26)</f>
        <v>22</v>
      </c>
      <c r="E34" s="396">
        <f>SUM(E12+E19+E26)</f>
        <v>0</v>
      </c>
      <c r="F34" s="396">
        <f>SUM(F12+F19+F26)</f>
        <v>32382</v>
      </c>
      <c r="G34" s="396"/>
    </row>
    <row r="35" spans="1:7" ht="12.75">
      <c r="A35" s="150" t="s">
        <v>230</v>
      </c>
      <c r="B35" s="862" t="s">
        <v>231</v>
      </c>
      <c r="C35" s="862"/>
      <c r="D35" s="140"/>
      <c r="E35" s="140"/>
      <c r="F35" s="141"/>
      <c r="G35" s="141"/>
    </row>
    <row r="36" spans="1:7" ht="12.75">
      <c r="A36" s="85"/>
      <c r="B36" s="4"/>
      <c r="C36" s="4"/>
      <c r="D36" s="86"/>
      <c r="E36" s="86"/>
      <c r="F36" s="86"/>
      <c r="G36" s="86"/>
    </row>
    <row r="37" spans="1:7" ht="12.75">
      <c r="A37" s="85"/>
      <c r="B37" s="4"/>
      <c r="C37" s="4"/>
      <c r="D37" s="88"/>
      <c r="E37" s="88"/>
      <c r="F37" s="86"/>
      <c r="G37" s="86"/>
    </row>
    <row r="38" spans="1:7" ht="12.75">
      <c r="A38" s="85"/>
      <c r="B38" s="4"/>
      <c r="C38" s="4"/>
      <c r="D38" s="86"/>
      <c r="E38" s="86"/>
      <c r="F38" s="86"/>
      <c r="G38" s="86"/>
    </row>
  </sheetData>
  <sheetProtection/>
  <mergeCells count="13">
    <mergeCell ref="D2:G2"/>
    <mergeCell ref="A5:G5"/>
    <mergeCell ref="A7:G7"/>
    <mergeCell ref="A9:A10"/>
    <mergeCell ref="D9:E9"/>
    <mergeCell ref="F9:G9"/>
    <mergeCell ref="B9:C10"/>
    <mergeCell ref="B35:C35"/>
    <mergeCell ref="B11:C11"/>
    <mergeCell ref="B12:C12"/>
    <mergeCell ref="B19:C19"/>
    <mergeCell ref="B26:C26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zoomScaleSheetLayoutView="110" zoomScalePageLayoutView="0" workbookViewId="0" topLeftCell="A3">
      <selection activeCell="E1" sqref="E1"/>
    </sheetView>
  </sheetViews>
  <sheetFormatPr defaultColWidth="9.140625" defaultRowHeight="12.75"/>
  <cols>
    <col min="1" max="1" width="5.00390625" style="92" customWidth="1"/>
    <col min="2" max="2" width="1.57421875" style="92" customWidth="1"/>
    <col min="3" max="3" width="37.140625" style="92" customWidth="1"/>
    <col min="4" max="4" width="10.00390625" style="92" customWidth="1"/>
    <col min="5" max="5" width="10.8515625" style="92" customWidth="1"/>
    <col min="6" max="6" width="16.140625" style="92" customWidth="1"/>
    <col min="7" max="7" width="10.421875" style="92" customWidth="1"/>
    <col min="8" max="8" width="10.28125" style="92" bestFit="1" customWidth="1"/>
    <col min="9" max="9" width="16.57421875" style="92" customWidth="1"/>
    <col min="10" max="16384" width="9.140625" style="92" customWidth="1"/>
  </cols>
  <sheetData>
    <row r="1" spans="5:6" ht="15">
      <c r="E1" s="556">
        <v>26</v>
      </c>
      <c r="F1" s="84"/>
    </row>
    <row r="2" spans="6:9" ht="12.75" customHeight="1">
      <c r="F2" s="5" t="s">
        <v>175</v>
      </c>
      <c r="H2" s="5"/>
      <c r="I2" s="5"/>
    </row>
    <row r="3" spans="1:9" ht="15">
      <c r="A3" s="125" t="s">
        <v>629</v>
      </c>
      <c r="B3" s="93"/>
      <c r="F3" s="5"/>
      <c r="H3" s="83"/>
      <c r="I3" s="89"/>
    </row>
    <row r="4" spans="1:9" s="94" customFormat="1" ht="33.75" customHeight="1">
      <c r="A4" s="948"/>
      <c r="B4" s="948"/>
      <c r="C4" s="948"/>
      <c r="D4" s="948"/>
      <c r="E4" s="948"/>
      <c r="F4" s="948"/>
      <c r="G4" s="948"/>
      <c r="H4" s="948"/>
      <c r="I4" s="948"/>
    </row>
    <row r="5" spans="1:9" ht="18" customHeight="1">
      <c r="A5" s="949" t="s">
        <v>233</v>
      </c>
      <c r="B5" s="949"/>
      <c r="C5" s="949"/>
      <c r="D5" s="949"/>
      <c r="E5" s="949"/>
      <c r="F5" s="949"/>
      <c r="G5" s="949"/>
      <c r="H5" s="949"/>
      <c r="I5" s="949"/>
    </row>
    <row r="7" spans="1:9" ht="25.5" customHeight="1">
      <c r="A7" s="950" t="s">
        <v>370</v>
      </c>
      <c r="B7" s="951" t="s">
        <v>101</v>
      </c>
      <c r="C7" s="952"/>
      <c r="D7" s="950" t="s">
        <v>401</v>
      </c>
      <c r="E7" s="950"/>
      <c r="F7" s="950"/>
      <c r="G7" s="950" t="s">
        <v>402</v>
      </c>
      <c r="H7" s="950"/>
      <c r="I7" s="950"/>
    </row>
    <row r="8" spans="1:9" ht="105">
      <c r="A8" s="950"/>
      <c r="B8" s="953"/>
      <c r="C8" s="954"/>
      <c r="D8" s="26" t="s">
        <v>179</v>
      </c>
      <c r="E8" s="26" t="s">
        <v>234</v>
      </c>
      <c r="F8" s="26" t="s">
        <v>235</v>
      </c>
      <c r="G8" s="26" t="s">
        <v>179</v>
      </c>
      <c r="H8" s="26" t="s">
        <v>234</v>
      </c>
      <c r="I8" s="26" t="s">
        <v>235</v>
      </c>
    </row>
    <row r="9" spans="1:9" ht="15">
      <c r="A9" s="26">
        <v>1</v>
      </c>
      <c r="B9" s="955">
        <v>2</v>
      </c>
      <c r="C9" s="956"/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</row>
    <row r="10" spans="1:14" ht="25.5" customHeight="1">
      <c r="A10" s="25" t="s">
        <v>371</v>
      </c>
      <c r="B10" s="944" t="s">
        <v>458</v>
      </c>
      <c r="C10" s="945"/>
      <c r="D10" s="18"/>
      <c r="E10" s="18"/>
      <c r="F10" s="18"/>
      <c r="G10" s="18"/>
      <c r="H10" s="18"/>
      <c r="I10" s="18"/>
      <c r="N10" s="137"/>
    </row>
    <row r="11" spans="1:9" ht="12.75" customHeight="1">
      <c r="A11" s="25" t="s">
        <v>372</v>
      </c>
      <c r="B11" s="944" t="s">
        <v>467</v>
      </c>
      <c r="C11" s="945"/>
      <c r="D11" s="140">
        <v>968</v>
      </c>
      <c r="E11" s="140"/>
      <c r="F11" s="140"/>
      <c r="G11" s="141"/>
      <c r="H11" s="141"/>
      <c r="I11" s="18"/>
    </row>
    <row r="12" spans="1:9" ht="15">
      <c r="A12" s="25" t="s">
        <v>373</v>
      </c>
      <c r="B12" s="944" t="s">
        <v>469</v>
      </c>
      <c r="C12" s="946"/>
      <c r="D12" s="140">
        <f aca="true" t="shared" si="0" ref="D12:I12">SUM(D13:D16)</f>
        <v>42870</v>
      </c>
      <c r="E12" s="140">
        <f t="shared" si="0"/>
        <v>10140</v>
      </c>
      <c r="F12" s="140">
        <f t="shared" si="0"/>
        <v>0</v>
      </c>
      <c r="G12" s="140">
        <f t="shared" si="0"/>
        <v>40410</v>
      </c>
      <c r="H12" s="140">
        <f t="shared" si="0"/>
        <v>9558</v>
      </c>
      <c r="I12" s="18">
        <f t="shared" si="0"/>
        <v>0</v>
      </c>
    </row>
    <row r="13" spans="1:9" ht="15">
      <c r="A13" s="26" t="s">
        <v>96</v>
      </c>
      <c r="B13" s="27"/>
      <c r="C13" s="95" t="s">
        <v>236</v>
      </c>
      <c r="D13" s="140"/>
      <c r="E13" s="140"/>
      <c r="F13" s="140"/>
      <c r="G13" s="141"/>
      <c r="H13" s="141"/>
      <c r="I13" s="18"/>
    </row>
    <row r="14" spans="1:9" ht="15">
      <c r="A14" s="26" t="s">
        <v>97</v>
      </c>
      <c r="B14" s="27"/>
      <c r="C14" s="95" t="s">
        <v>237</v>
      </c>
      <c r="D14" s="142">
        <v>42870</v>
      </c>
      <c r="E14" s="142">
        <v>10140</v>
      </c>
      <c r="F14" s="142"/>
      <c r="G14" s="142">
        <v>40410</v>
      </c>
      <c r="H14" s="142">
        <v>9558</v>
      </c>
      <c r="I14" s="18"/>
    </row>
    <row r="15" spans="1:9" ht="15">
      <c r="A15" s="26" t="s">
        <v>339</v>
      </c>
      <c r="B15" s="27"/>
      <c r="C15" s="95" t="s">
        <v>238</v>
      </c>
      <c r="D15" s="140"/>
      <c r="E15" s="140"/>
      <c r="F15" s="140"/>
      <c r="G15" s="141"/>
      <c r="H15" s="141"/>
      <c r="I15" s="18"/>
    </row>
    <row r="16" spans="1:9" ht="15">
      <c r="A16" s="26" t="s">
        <v>340</v>
      </c>
      <c r="B16" s="27"/>
      <c r="C16" s="95" t="s">
        <v>239</v>
      </c>
      <c r="D16" s="140"/>
      <c r="E16" s="140"/>
      <c r="F16" s="140"/>
      <c r="G16" s="141"/>
      <c r="H16" s="141"/>
      <c r="I16" s="18"/>
    </row>
    <row r="17" spans="1:9" ht="15">
      <c r="A17" s="25" t="s">
        <v>374</v>
      </c>
      <c r="B17" s="944" t="s">
        <v>471</v>
      </c>
      <c r="C17" s="945"/>
      <c r="D17" s="140"/>
      <c r="E17" s="140"/>
      <c r="F17" s="140"/>
      <c r="G17" s="141"/>
      <c r="H17" s="141"/>
      <c r="I17" s="18"/>
    </row>
    <row r="18" spans="1:9" ht="15">
      <c r="A18" s="26" t="s">
        <v>98</v>
      </c>
      <c r="B18" s="27"/>
      <c r="C18" s="95" t="s">
        <v>240</v>
      </c>
      <c r="D18" s="140"/>
      <c r="E18" s="140"/>
      <c r="F18" s="140"/>
      <c r="G18" s="141"/>
      <c r="H18" s="141"/>
      <c r="I18" s="18"/>
    </row>
    <row r="19" spans="1:9" ht="15">
      <c r="A19" s="26" t="s">
        <v>99</v>
      </c>
      <c r="B19" s="27"/>
      <c r="C19" s="95" t="s">
        <v>241</v>
      </c>
      <c r="D19" s="140"/>
      <c r="E19" s="140"/>
      <c r="F19" s="140"/>
      <c r="G19" s="141"/>
      <c r="H19" s="141"/>
      <c r="I19" s="18"/>
    </row>
    <row r="20" spans="1:9" ht="15">
      <c r="A20" s="26" t="s">
        <v>117</v>
      </c>
      <c r="B20" s="27"/>
      <c r="C20" s="95" t="s">
        <v>242</v>
      </c>
      <c r="D20" s="140"/>
      <c r="E20" s="140"/>
      <c r="F20" s="140"/>
      <c r="G20" s="141"/>
      <c r="H20" s="141"/>
      <c r="I20" s="18"/>
    </row>
    <row r="21" spans="1:9" ht="25.5" customHeight="1">
      <c r="A21" s="25" t="s">
        <v>375</v>
      </c>
      <c r="B21" s="944" t="s">
        <v>243</v>
      </c>
      <c r="C21" s="945"/>
      <c r="D21" s="140">
        <f aca="true" t="shared" si="1" ref="D21:I21">SUM(D10+D11+D12+D17)</f>
        <v>43838</v>
      </c>
      <c r="E21" s="140">
        <f t="shared" si="1"/>
        <v>10140</v>
      </c>
      <c r="F21" s="140">
        <f t="shared" si="1"/>
        <v>0</v>
      </c>
      <c r="G21" s="140">
        <f t="shared" si="1"/>
        <v>40410</v>
      </c>
      <c r="H21" s="140">
        <f t="shared" si="1"/>
        <v>9558</v>
      </c>
      <c r="I21" s="18">
        <f t="shared" si="1"/>
        <v>0</v>
      </c>
    </row>
    <row r="22" ht="15">
      <c r="H22" s="137"/>
    </row>
    <row r="23" spans="1:9" ht="15">
      <c r="A23" s="947" t="s">
        <v>244</v>
      </c>
      <c r="B23" s="947"/>
      <c r="C23" s="947"/>
      <c r="D23" s="947"/>
      <c r="E23" s="947"/>
      <c r="F23" s="947"/>
      <c r="G23" s="947"/>
      <c r="H23" s="947"/>
      <c r="I23" s="947"/>
    </row>
  </sheetData>
  <sheetProtection/>
  <mergeCells count="13">
    <mergeCell ref="B21:C21"/>
    <mergeCell ref="A23:I23"/>
    <mergeCell ref="A4:I4"/>
    <mergeCell ref="A5:I5"/>
    <mergeCell ref="A7:A8"/>
    <mergeCell ref="D7:F7"/>
    <mergeCell ref="G7:I7"/>
    <mergeCell ref="B7:C8"/>
    <mergeCell ref="B9:C9"/>
    <mergeCell ref="B10:C10"/>
    <mergeCell ref="B11:C11"/>
    <mergeCell ref="B12:C12"/>
    <mergeCell ref="B17:C17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SheetLayoutView="110" zoomScalePageLayoutView="0" workbookViewId="0" topLeftCell="A3">
      <selection activeCell="C1" sqref="C1"/>
    </sheetView>
  </sheetViews>
  <sheetFormatPr defaultColWidth="9.140625" defaultRowHeight="12.75"/>
  <cols>
    <col min="1" max="1" width="4.00390625" style="90" customWidth="1"/>
    <col min="2" max="2" width="26.8515625" style="90" customWidth="1"/>
    <col min="3" max="4" width="25.57421875" style="90" customWidth="1"/>
    <col min="5" max="16384" width="9.140625" style="90" customWidth="1"/>
  </cols>
  <sheetData>
    <row r="1" ht="12.75">
      <c r="C1" s="557">
        <v>27</v>
      </c>
    </row>
    <row r="2" spans="3:5" ht="12.75">
      <c r="C2" s="5" t="s">
        <v>245</v>
      </c>
      <c r="D2" s="81"/>
      <c r="E2" s="22"/>
    </row>
    <row r="3" spans="1:5" ht="15">
      <c r="A3" s="125"/>
      <c r="C3" s="5"/>
      <c r="D3" s="5"/>
      <c r="E3" s="96"/>
    </row>
    <row r="4" spans="1:5" ht="15">
      <c r="A4" s="125" t="s">
        <v>629</v>
      </c>
      <c r="C4" s="5"/>
      <c r="D4" s="5"/>
      <c r="E4" s="96"/>
    </row>
    <row r="5" spans="2:5" ht="36.75" customHeight="1">
      <c r="B5" s="958"/>
      <c r="C5" s="958"/>
      <c r="D5" s="958"/>
      <c r="E5" s="98"/>
    </row>
    <row r="6" ht="6" customHeight="1"/>
    <row r="7" spans="2:5" ht="44.25" customHeight="1">
      <c r="B7" s="958" t="s">
        <v>246</v>
      </c>
      <c r="C7" s="958"/>
      <c r="D7" s="958"/>
      <c r="E7" s="98"/>
    </row>
    <row r="8" spans="2:5" ht="10.5" customHeight="1">
      <c r="B8" s="97"/>
      <c r="C8" s="97"/>
      <c r="D8" s="97"/>
      <c r="E8" s="98"/>
    </row>
    <row r="9" ht="9" customHeight="1">
      <c r="B9" s="91"/>
    </row>
    <row r="10" spans="1:4" ht="43.5" customHeight="1">
      <c r="A10" s="397" t="s">
        <v>370</v>
      </c>
      <c r="B10" s="398" t="s">
        <v>247</v>
      </c>
      <c r="C10" s="399" t="s">
        <v>176</v>
      </c>
      <c r="D10" s="399" t="s">
        <v>177</v>
      </c>
    </row>
    <row r="11" spans="1:4" ht="12.75">
      <c r="A11" s="400">
        <v>1</v>
      </c>
      <c r="B11" s="401">
        <v>2</v>
      </c>
      <c r="C11" s="402">
        <v>3</v>
      </c>
      <c r="D11" s="402">
        <v>4</v>
      </c>
    </row>
    <row r="12" spans="1:4" ht="12.75">
      <c r="A12" s="400" t="s">
        <v>371</v>
      </c>
      <c r="B12" s="403" t="s">
        <v>248</v>
      </c>
      <c r="C12" s="404">
        <v>40410</v>
      </c>
      <c r="D12" s="404">
        <v>43838</v>
      </c>
    </row>
    <row r="13" spans="1:4" ht="12.75">
      <c r="A13" s="400" t="s">
        <v>372</v>
      </c>
      <c r="B13" s="403" t="s">
        <v>249</v>
      </c>
      <c r="C13" s="405"/>
      <c r="D13" s="404"/>
    </row>
    <row r="14" spans="1:4" ht="12.75">
      <c r="A14" s="400" t="s">
        <v>373</v>
      </c>
      <c r="B14" s="403" t="s">
        <v>250</v>
      </c>
      <c r="C14" s="405"/>
      <c r="D14" s="404"/>
    </row>
    <row r="15" spans="1:4" ht="12.75">
      <c r="A15" s="400" t="s">
        <v>374</v>
      </c>
      <c r="B15" s="403" t="s">
        <v>251</v>
      </c>
      <c r="C15" s="405"/>
      <c r="D15" s="404"/>
    </row>
    <row r="16" spans="1:4" ht="12.75">
      <c r="A16" s="406" t="s">
        <v>375</v>
      </c>
      <c r="B16" s="407" t="s">
        <v>252</v>
      </c>
      <c r="C16" s="408">
        <f>SUM(C12:C15)</f>
        <v>40410</v>
      </c>
      <c r="D16" s="408">
        <f>SUM(D12:D15)</f>
        <v>43838</v>
      </c>
    </row>
    <row r="17" spans="2:4" ht="12.75">
      <c r="B17" s="959"/>
      <c r="C17" s="959"/>
      <c r="D17" s="959"/>
    </row>
    <row r="18" spans="2:4" ht="12.75">
      <c r="B18" s="957" t="s">
        <v>100</v>
      </c>
      <c r="C18" s="957"/>
      <c r="D18" s="957"/>
    </row>
  </sheetData>
  <sheetProtection/>
  <mergeCells count="4">
    <mergeCell ref="B18:D18"/>
    <mergeCell ref="B5:D5"/>
    <mergeCell ref="B7:D7"/>
    <mergeCell ref="B17:D17"/>
  </mergeCells>
  <printOptions horizontalCentered="1"/>
  <pageMargins left="0.35433070866141736" right="0.35433070866141736" top="0.5905511811023623" bottom="0.984251968503937" header="0.31496062992125984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="80" zoomScaleNormal="80" zoomScaleSheetLayoutView="80" zoomScalePageLayoutView="0" workbookViewId="0" topLeftCell="A6">
      <selection activeCell="A5" sqref="A5:M5"/>
    </sheetView>
  </sheetViews>
  <sheetFormatPr defaultColWidth="9.140625" defaultRowHeight="12.75"/>
  <cols>
    <col min="1" max="1" width="6.00390625" style="105" customWidth="1"/>
    <col min="2" max="2" width="32.8515625" style="100" customWidth="1"/>
    <col min="3" max="4" width="15.7109375" style="100" customWidth="1"/>
    <col min="5" max="5" width="16.28125" style="100" customWidth="1"/>
    <col min="6" max="10" width="15.7109375" style="100" customWidth="1"/>
    <col min="11" max="11" width="13.140625" style="100" customWidth="1"/>
    <col min="12" max="13" width="15.7109375" style="100" customWidth="1"/>
    <col min="14" max="16384" width="9.140625" style="100" customWidth="1"/>
  </cols>
  <sheetData>
    <row r="1" spans="9:11" ht="15">
      <c r="I1" s="106"/>
      <c r="J1" s="106"/>
      <c r="K1" s="106"/>
    </row>
    <row r="2" ht="15">
      <c r="I2" s="100" t="s">
        <v>266</v>
      </c>
    </row>
    <row r="4" ht="15">
      <c r="A4" s="125" t="s">
        <v>629</v>
      </c>
    </row>
    <row r="5" spans="1:13" ht="18" customHeight="1">
      <c r="A5" s="963">
        <v>28</v>
      </c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</row>
    <row r="6" spans="1:13" ht="15">
      <c r="A6" s="965"/>
      <c r="B6" s="966"/>
      <c r="C6" s="966"/>
      <c r="D6" s="966"/>
      <c r="E6" s="966"/>
      <c r="F6" s="966"/>
      <c r="G6" s="966"/>
      <c r="H6" s="966"/>
      <c r="I6" s="966"/>
      <c r="J6" s="966"/>
      <c r="K6" s="966"/>
      <c r="L6" s="966"/>
      <c r="M6" s="966"/>
    </row>
    <row r="8" spans="1:13" ht="15">
      <c r="A8" s="965" t="s">
        <v>255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</row>
    <row r="10" spans="1:13" ht="15">
      <c r="A10" s="962" t="s">
        <v>370</v>
      </c>
      <c r="B10" s="962" t="s">
        <v>256</v>
      </c>
      <c r="C10" s="962" t="s">
        <v>257</v>
      </c>
      <c r="D10" s="962" t="s">
        <v>178</v>
      </c>
      <c r="E10" s="962"/>
      <c r="F10" s="962"/>
      <c r="G10" s="962"/>
      <c r="H10" s="962"/>
      <c r="I10" s="962"/>
      <c r="J10" s="967"/>
      <c r="K10" s="967"/>
      <c r="L10" s="962"/>
      <c r="M10" s="962" t="s">
        <v>258</v>
      </c>
    </row>
    <row r="11" spans="1:13" ht="123" customHeight="1">
      <c r="A11" s="962"/>
      <c r="B11" s="962"/>
      <c r="C11" s="962"/>
      <c r="D11" s="101" t="s">
        <v>290</v>
      </c>
      <c r="E11" s="102" t="s">
        <v>289</v>
      </c>
      <c r="F11" s="101" t="s">
        <v>291</v>
      </c>
      <c r="G11" s="101" t="s">
        <v>259</v>
      </c>
      <c r="H11" s="101" t="s">
        <v>292</v>
      </c>
      <c r="I11" s="107" t="s">
        <v>267</v>
      </c>
      <c r="J11" s="101" t="s">
        <v>260</v>
      </c>
      <c r="K11" s="102" t="s">
        <v>261</v>
      </c>
      <c r="L11" s="108" t="s">
        <v>268</v>
      </c>
      <c r="M11" s="962"/>
    </row>
    <row r="12" spans="1:13" ht="15">
      <c r="A12" s="409">
        <v>1</v>
      </c>
      <c r="B12" s="409">
        <v>2</v>
      </c>
      <c r="C12" s="409">
        <v>3</v>
      </c>
      <c r="D12" s="409">
        <v>4</v>
      </c>
      <c r="E12" s="409">
        <v>5</v>
      </c>
      <c r="F12" s="410">
        <v>6</v>
      </c>
      <c r="G12" s="410">
        <v>6</v>
      </c>
      <c r="H12" s="410">
        <v>8</v>
      </c>
      <c r="I12" s="410">
        <v>9</v>
      </c>
      <c r="J12" s="410">
        <v>10</v>
      </c>
      <c r="K12" s="411">
        <v>11</v>
      </c>
      <c r="L12" s="410">
        <v>12</v>
      </c>
      <c r="M12" s="410">
        <v>13</v>
      </c>
    </row>
    <row r="13" spans="1:13" ht="71.25">
      <c r="A13" s="412" t="s">
        <v>371</v>
      </c>
      <c r="B13" s="413" t="s">
        <v>269</v>
      </c>
      <c r="C13" s="414">
        <f>SUM(C14:C15)</f>
        <v>11120</v>
      </c>
      <c r="D13" s="414">
        <f>SUM(D14:D15)</f>
        <v>177413</v>
      </c>
      <c r="E13" s="414">
        <f>SUM(E14:E15)</f>
        <v>0</v>
      </c>
      <c r="F13" s="414">
        <f>SUM(F14:F15)</f>
        <v>4796</v>
      </c>
      <c r="G13" s="414">
        <v>-911</v>
      </c>
      <c r="H13" s="414"/>
      <c r="I13" s="414">
        <f>SUM(I14:I15)</f>
        <v>-179272</v>
      </c>
      <c r="J13" s="414">
        <f>SUM(J14:J15)</f>
        <v>0</v>
      </c>
      <c r="K13" s="415">
        <f>SUM(K14:K15)</f>
        <v>0</v>
      </c>
      <c r="L13" s="414"/>
      <c r="M13" s="414">
        <f>SUM(M14:M15)</f>
        <v>13147</v>
      </c>
    </row>
    <row r="14" spans="1:13" ht="15" customHeight="1">
      <c r="A14" s="416" t="s">
        <v>92</v>
      </c>
      <c r="B14" s="417" t="s">
        <v>262</v>
      </c>
      <c r="C14" s="418">
        <v>11120</v>
      </c>
      <c r="D14" s="419">
        <v>1937</v>
      </c>
      <c r="E14" s="418">
        <v>1620</v>
      </c>
      <c r="F14" s="418">
        <v>4796</v>
      </c>
      <c r="G14" s="418">
        <v>-911</v>
      </c>
      <c r="H14" s="418"/>
      <c r="I14" s="418">
        <v>-5416</v>
      </c>
      <c r="J14" s="418"/>
      <c r="K14" s="419"/>
      <c r="L14" s="418"/>
      <c r="M14" s="419">
        <v>13147</v>
      </c>
    </row>
    <row r="15" spans="1:13" ht="15" customHeight="1">
      <c r="A15" s="416" t="s">
        <v>93</v>
      </c>
      <c r="B15" s="417" t="s">
        <v>263</v>
      </c>
      <c r="C15" s="418"/>
      <c r="D15" s="418">
        <v>175476</v>
      </c>
      <c r="E15" s="418">
        <v>-1620</v>
      </c>
      <c r="F15" s="418"/>
      <c r="G15" s="418"/>
      <c r="H15" s="418"/>
      <c r="I15" s="418">
        <v>-173856</v>
      </c>
      <c r="J15" s="418"/>
      <c r="K15" s="419"/>
      <c r="L15" s="418"/>
      <c r="M15" s="418">
        <f>SUM(C15+D15+E15+I15+K15)</f>
        <v>0</v>
      </c>
    </row>
    <row r="16" spans="1:13" ht="78" customHeight="1">
      <c r="A16" s="412" t="s">
        <v>372</v>
      </c>
      <c r="B16" s="413" t="s">
        <v>270</v>
      </c>
      <c r="C16" s="415">
        <f>SUM(C17:C18)</f>
        <v>147658</v>
      </c>
      <c r="D16" s="414">
        <f>SUM(D17:D18)</f>
        <v>192816</v>
      </c>
      <c r="E16" s="414"/>
      <c r="F16" s="414">
        <f>SUM(F17:F18)</f>
        <v>0</v>
      </c>
      <c r="G16" s="414"/>
      <c r="H16" s="414"/>
      <c r="I16" s="414">
        <f>SUM(I17:I18)</f>
        <v>-203097</v>
      </c>
      <c r="J16" s="414"/>
      <c r="K16" s="414"/>
      <c r="L16" s="414"/>
      <c r="M16" s="415">
        <f>SUM(M17:M18)</f>
        <v>137377</v>
      </c>
    </row>
    <row r="17" spans="1:13" ht="15" customHeight="1">
      <c r="A17" s="416" t="s">
        <v>94</v>
      </c>
      <c r="B17" s="417" t="s">
        <v>262</v>
      </c>
      <c r="C17" s="419">
        <v>147658</v>
      </c>
      <c r="D17" s="418"/>
      <c r="E17" s="418"/>
      <c r="F17" s="418"/>
      <c r="G17" s="418"/>
      <c r="H17" s="418"/>
      <c r="I17" s="418">
        <v>-10281</v>
      </c>
      <c r="J17" s="418"/>
      <c r="K17" s="418"/>
      <c r="L17" s="418"/>
      <c r="M17" s="418">
        <f>SUM(C17+D17+E17+I17+F17)</f>
        <v>137377</v>
      </c>
    </row>
    <row r="18" spans="1:13" ht="15" customHeight="1">
      <c r="A18" s="416" t="s">
        <v>95</v>
      </c>
      <c r="B18" s="417" t="s">
        <v>263</v>
      </c>
      <c r="C18" s="419"/>
      <c r="D18" s="418">
        <v>192816</v>
      </c>
      <c r="E18" s="418"/>
      <c r="F18" s="418"/>
      <c r="G18" s="418"/>
      <c r="H18" s="418"/>
      <c r="I18" s="418">
        <v>-192816</v>
      </c>
      <c r="J18" s="418"/>
      <c r="K18" s="418"/>
      <c r="L18" s="418"/>
      <c r="M18" s="418">
        <f>SUM(C18+D18+E18+I18+F18)</f>
        <v>0</v>
      </c>
    </row>
    <row r="19" spans="1:13" ht="114.75" customHeight="1">
      <c r="A19" s="412" t="s">
        <v>373</v>
      </c>
      <c r="B19" s="413" t="s">
        <v>275</v>
      </c>
      <c r="C19" s="415">
        <f>SUM(C20:C21)</f>
        <v>0</v>
      </c>
      <c r="D19" s="414">
        <f>SUM(D20:D21)</f>
        <v>4119</v>
      </c>
      <c r="E19" s="414">
        <f>SUM(E20:E21)</f>
        <v>0</v>
      </c>
      <c r="F19" s="414">
        <f>SUM(F20:F21)</f>
        <v>22939</v>
      </c>
      <c r="G19" s="414">
        <v>-1190</v>
      </c>
      <c r="H19" s="414"/>
      <c r="I19" s="414">
        <f>SUM(I20:I21)</f>
        <v>-10923</v>
      </c>
      <c r="J19" s="414"/>
      <c r="K19" s="414"/>
      <c r="L19" s="414"/>
      <c r="M19" s="415">
        <f>SUM(M20:M21)</f>
        <v>14945</v>
      </c>
    </row>
    <row r="20" spans="1:13" ht="15" customHeight="1">
      <c r="A20" s="416" t="s">
        <v>96</v>
      </c>
      <c r="B20" s="417" t="s">
        <v>262</v>
      </c>
      <c r="C20" s="419"/>
      <c r="D20" s="418">
        <v>1243</v>
      </c>
      <c r="E20" s="419"/>
      <c r="F20" s="418">
        <v>22939</v>
      </c>
      <c r="G20" s="418">
        <v>1190</v>
      </c>
      <c r="H20" s="418"/>
      <c r="I20" s="418">
        <v>-8047</v>
      </c>
      <c r="J20" s="418"/>
      <c r="K20" s="418"/>
      <c r="L20" s="418"/>
      <c r="M20" s="419">
        <v>14945</v>
      </c>
    </row>
    <row r="21" spans="1:13" ht="15" customHeight="1">
      <c r="A21" s="416" t="s">
        <v>97</v>
      </c>
      <c r="B21" s="417" t="s">
        <v>263</v>
      </c>
      <c r="C21" s="419"/>
      <c r="D21" s="418">
        <v>2876</v>
      </c>
      <c r="E21" s="419"/>
      <c r="F21" s="418"/>
      <c r="G21" s="418"/>
      <c r="H21" s="418"/>
      <c r="I21" s="419">
        <v>-2876</v>
      </c>
      <c r="J21" s="418"/>
      <c r="K21" s="418"/>
      <c r="L21" s="418"/>
      <c r="M21" s="419">
        <f>SUM(C21+D21+E21+I21+F21)</f>
        <v>0</v>
      </c>
    </row>
    <row r="22" spans="1:13" ht="15" customHeight="1">
      <c r="A22" s="412" t="s">
        <v>374</v>
      </c>
      <c r="B22" s="413" t="s">
        <v>264</v>
      </c>
      <c r="C22" s="415">
        <f>SUM(C23:C24)</f>
        <v>220</v>
      </c>
      <c r="D22" s="414">
        <f>SUM(D23:D24)</f>
        <v>282</v>
      </c>
      <c r="E22" s="414">
        <f>SUM(E23:E24)</f>
        <v>0</v>
      </c>
      <c r="F22" s="415">
        <f>SUM(F23:F24)</f>
        <v>259</v>
      </c>
      <c r="G22" s="414">
        <v>-171</v>
      </c>
      <c r="H22" s="414"/>
      <c r="I22" s="414">
        <f>SUM(I23:I24)</f>
        <v>-590</v>
      </c>
      <c r="J22" s="414"/>
      <c r="K22" s="414"/>
      <c r="L22" s="414"/>
      <c r="M22" s="414">
        <f>SUM(M23:M24)</f>
        <v>0</v>
      </c>
    </row>
    <row r="23" spans="1:13" ht="15" customHeight="1">
      <c r="A23" s="416" t="s">
        <v>98</v>
      </c>
      <c r="B23" s="417" t="s">
        <v>262</v>
      </c>
      <c r="C23" s="419">
        <v>220</v>
      </c>
      <c r="D23" s="418"/>
      <c r="E23" s="419"/>
      <c r="F23" s="419">
        <v>259</v>
      </c>
      <c r="G23" s="418">
        <v>-171</v>
      </c>
      <c r="H23" s="418"/>
      <c r="I23" s="418">
        <v>-308</v>
      </c>
      <c r="J23" s="418"/>
      <c r="K23" s="418"/>
      <c r="L23" s="418"/>
      <c r="M23" s="418"/>
    </row>
    <row r="24" spans="1:13" ht="15" customHeight="1">
      <c r="A24" s="416" t="s">
        <v>99</v>
      </c>
      <c r="B24" s="417" t="s">
        <v>263</v>
      </c>
      <c r="C24" s="419"/>
      <c r="D24" s="418">
        <v>282</v>
      </c>
      <c r="E24" s="419"/>
      <c r="F24" s="418"/>
      <c r="G24" s="418"/>
      <c r="H24" s="418"/>
      <c r="I24" s="418">
        <v>-282</v>
      </c>
      <c r="J24" s="418"/>
      <c r="K24" s="418"/>
      <c r="L24" s="418"/>
      <c r="M24" s="418">
        <f>SUM(C24+D24+E24+I24+F24)</f>
        <v>0</v>
      </c>
    </row>
    <row r="25" spans="1:13" ht="15" customHeight="1">
      <c r="A25" s="412" t="s">
        <v>375</v>
      </c>
      <c r="B25" s="413" t="s">
        <v>265</v>
      </c>
      <c r="C25" s="415">
        <f>SUM(C13+C16+C19+C22)</f>
        <v>158998</v>
      </c>
      <c r="D25" s="414">
        <f>SUM(D13+D16+D19+D22)</f>
        <v>374630</v>
      </c>
      <c r="E25" s="414">
        <f>SUM(E13+E16+E19+E22)</f>
        <v>0</v>
      </c>
      <c r="F25" s="415">
        <v>27955</v>
      </c>
      <c r="G25" s="414">
        <v>-2272</v>
      </c>
      <c r="H25" s="414"/>
      <c r="I25" s="414">
        <f>SUM(I13+I16+I19+I22)</f>
        <v>-393882</v>
      </c>
      <c r="J25" s="414">
        <f>SUM(J13+J16+J19+J22)</f>
        <v>0</v>
      </c>
      <c r="K25" s="415">
        <f>SUM(K13+K16+K19+K22)</f>
        <v>0</v>
      </c>
      <c r="L25" s="414"/>
      <c r="M25" s="414">
        <f>SUM(M13+M16+M19+M22)</f>
        <v>165469</v>
      </c>
    </row>
    <row r="26" spans="1:13" s="103" customFormat="1" ht="15">
      <c r="A26" s="960" t="s">
        <v>276</v>
      </c>
      <c r="B26" s="961"/>
      <c r="C26" s="961"/>
      <c r="D26" s="961"/>
      <c r="E26" s="961"/>
      <c r="F26" s="961"/>
      <c r="G26" s="961"/>
      <c r="H26" s="961"/>
      <c r="I26" s="961"/>
      <c r="J26" s="961"/>
      <c r="K26" s="961"/>
      <c r="L26" s="961"/>
      <c r="M26" s="961"/>
    </row>
    <row r="27" spans="1:13" ht="15">
      <c r="A27" s="420"/>
      <c r="B27" s="421"/>
      <c r="C27" s="421"/>
      <c r="D27" s="421" t="s">
        <v>277</v>
      </c>
      <c r="E27" s="421"/>
      <c r="F27" s="421"/>
      <c r="G27" s="421"/>
      <c r="H27" s="421"/>
      <c r="I27" s="421"/>
      <c r="J27" s="421"/>
      <c r="K27" s="421"/>
      <c r="L27" s="421"/>
      <c r="M27" s="421"/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35" top="0.57" bottom="0.984251968503937" header="0.4" footer="0.5118110236220472"/>
  <pageSetup fitToHeight="2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4.421875" style="100" customWidth="1"/>
    <col min="2" max="2" width="56.421875" style="100" customWidth="1"/>
    <col min="3" max="4" width="13.28125" style="100" customWidth="1"/>
    <col min="5" max="5" width="12.28125" style="100" customWidth="1"/>
    <col min="6" max="6" width="13.57421875" style="100" customWidth="1"/>
    <col min="7" max="7" width="13.28125" style="100" customWidth="1"/>
    <col min="8" max="8" width="12.28125" style="100" customWidth="1"/>
    <col min="9" max="16384" width="9.140625" style="100" customWidth="1"/>
  </cols>
  <sheetData>
    <row r="1" spans="3:6" ht="15">
      <c r="C1" s="100">
        <v>29</v>
      </c>
      <c r="F1" s="106"/>
    </row>
    <row r="2" ht="15">
      <c r="F2" s="100" t="s">
        <v>254</v>
      </c>
    </row>
    <row r="4" ht="15.75" customHeight="1">
      <c r="A4" s="125" t="s">
        <v>629</v>
      </c>
    </row>
    <row r="5" spans="1:8" ht="15">
      <c r="A5" s="965"/>
      <c r="B5" s="965"/>
      <c r="C5" s="965"/>
      <c r="D5" s="965"/>
      <c r="E5" s="965"/>
      <c r="F5" s="965"/>
      <c r="G5" s="965"/>
      <c r="H5" s="965"/>
    </row>
    <row r="6" spans="1:8" ht="15">
      <c r="A6" s="965"/>
      <c r="B6" s="965"/>
      <c r="C6" s="965"/>
      <c r="D6" s="965"/>
      <c r="E6" s="965"/>
      <c r="F6" s="965"/>
      <c r="G6" s="965"/>
      <c r="H6" s="965"/>
    </row>
    <row r="7" ht="5.25" customHeight="1"/>
    <row r="8" spans="1:8" ht="15">
      <c r="A8" s="968" t="s">
        <v>278</v>
      </c>
      <c r="B8" s="968"/>
      <c r="C8" s="968"/>
      <c r="D8" s="968"/>
      <c r="E8" s="968"/>
      <c r="F8" s="968"/>
      <c r="G8" s="968"/>
      <c r="H8" s="968"/>
    </row>
    <row r="9" spans="1:8" ht="5.25" customHeight="1">
      <c r="A9" s="421"/>
      <c r="B9" s="421"/>
      <c r="C9" s="421"/>
      <c r="D9" s="421"/>
      <c r="E9" s="421"/>
      <c r="F9" s="421"/>
      <c r="G9" s="421"/>
      <c r="H9" s="421"/>
    </row>
    <row r="10" spans="1:8" ht="15" customHeight="1">
      <c r="A10" s="969" t="s">
        <v>370</v>
      </c>
      <c r="B10" s="969" t="s">
        <v>279</v>
      </c>
      <c r="C10" s="969" t="s">
        <v>280</v>
      </c>
      <c r="D10" s="969"/>
      <c r="E10" s="969"/>
      <c r="F10" s="969" t="s">
        <v>90</v>
      </c>
      <c r="G10" s="969"/>
      <c r="H10" s="969"/>
    </row>
    <row r="11" spans="1:8" ht="79.5" customHeight="1">
      <c r="A11" s="969"/>
      <c r="B11" s="969"/>
      <c r="C11" s="412" t="s">
        <v>281</v>
      </c>
      <c r="D11" s="412" t="s">
        <v>282</v>
      </c>
      <c r="E11" s="412" t="s">
        <v>4</v>
      </c>
      <c r="F11" s="412" t="s">
        <v>283</v>
      </c>
      <c r="G11" s="412" t="s">
        <v>284</v>
      </c>
      <c r="H11" s="412" t="s">
        <v>4</v>
      </c>
    </row>
    <row r="12" spans="1:8" ht="15">
      <c r="A12" s="416">
        <v>1</v>
      </c>
      <c r="B12" s="416">
        <v>2</v>
      </c>
      <c r="C12" s="416">
        <v>3</v>
      </c>
      <c r="D12" s="416">
        <v>4</v>
      </c>
      <c r="E12" s="416" t="s">
        <v>118</v>
      </c>
      <c r="F12" s="416">
        <v>6</v>
      </c>
      <c r="G12" s="416">
        <v>7</v>
      </c>
      <c r="H12" s="416" t="s">
        <v>285</v>
      </c>
    </row>
    <row r="13" spans="1:8" ht="45">
      <c r="A13" s="416" t="s">
        <v>371</v>
      </c>
      <c r="B13" s="417" t="s">
        <v>286</v>
      </c>
      <c r="C13" s="412"/>
      <c r="D13" s="412">
        <v>11120</v>
      </c>
      <c r="E13" s="412">
        <v>11120</v>
      </c>
      <c r="F13" s="412"/>
      <c r="G13" s="412">
        <f>SUM('20_VSAFAS_4p'!M13)</f>
        <v>13147</v>
      </c>
      <c r="H13" s="412">
        <f>SUM(F13:G13)</f>
        <v>13147</v>
      </c>
    </row>
    <row r="14" spans="1:8" ht="54.75" customHeight="1">
      <c r="A14" s="416" t="s">
        <v>372</v>
      </c>
      <c r="B14" s="417" t="s">
        <v>287</v>
      </c>
      <c r="C14" s="412"/>
      <c r="D14" s="422">
        <v>147658</v>
      </c>
      <c r="E14" s="422">
        <v>147658</v>
      </c>
      <c r="F14" s="412"/>
      <c r="G14" s="422">
        <f>SUM('20_VSAFAS_4p'!M16)</f>
        <v>137377</v>
      </c>
      <c r="H14" s="422">
        <f>SUM(F14:G14)</f>
        <v>137377</v>
      </c>
    </row>
    <row r="15" spans="1:8" ht="60" customHeight="1">
      <c r="A15" s="416" t="s">
        <v>373</v>
      </c>
      <c r="B15" s="417" t="s">
        <v>288</v>
      </c>
      <c r="C15" s="412"/>
      <c r="D15" s="422"/>
      <c r="E15" s="422">
        <f>SUM('20_VSAFAS_4p'!C19)</f>
        <v>0</v>
      </c>
      <c r="F15" s="412"/>
      <c r="G15" s="422">
        <f>SUM('20_VSAFAS_4p'!M19)</f>
        <v>14945</v>
      </c>
      <c r="H15" s="422">
        <f>SUM(F15:G15)</f>
        <v>14945</v>
      </c>
    </row>
    <row r="16" spans="1:8" ht="15" customHeight="1">
      <c r="A16" s="416" t="s">
        <v>374</v>
      </c>
      <c r="B16" s="417" t="s">
        <v>442</v>
      </c>
      <c r="C16" s="412"/>
      <c r="D16" s="422">
        <v>220</v>
      </c>
      <c r="E16" s="422">
        <f>SUM('20_VSAFAS_4p'!C22)</f>
        <v>220</v>
      </c>
      <c r="F16" s="412"/>
      <c r="G16" s="412">
        <f>SUM('20_VSAFAS_4p'!M22)</f>
        <v>0</v>
      </c>
      <c r="H16" s="412">
        <f>SUM(F16:G16)</f>
        <v>0</v>
      </c>
    </row>
    <row r="17" spans="1:8" ht="15" customHeight="1">
      <c r="A17" s="416" t="s">
        <v>375</v>
      </c>
      <c r="B17" s="417" t="s">
        <v>4</v>
      </c>
      <c r="C17" s="412"/>
      <c r="D17" s="422">
        <f>SUM(D13:D16)</f>
        <v>158998</v>
      </c>
      <c r="E17" s="422">
        <f>SUM(E13:E16)</f>
        <v>158998</v>
      </c>
      <c r="F17" s="412"/>
      <c r="G17" s="412">
        <f>SUM(G13:G16)</f>
        <v>165469</v>
      </c>
      <c r="H17" s="412">
        <f>SUM(H13:H16)</f>
        <v>165469</v>
      </c>
    </row>
    <row r="18" ht="6.75" customHeight="1"/>
    <row r="19" spans="3:5" ht="11.25" customHeight="1">
      <c r="C19" s="104"/>
      <c r="D19" s="104"/>
      <c r="E19" s="104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Zeros="0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1.140625" style="0" bestFit="1" customWidth="1"/>
    <col min="14" max="14" width="15.140625" style="0" bestFit="1" customWidth="1"/>
    <col min="15" max="15" width="10.7109375" style="0" customWidth="1"/>
  </cols>
  <sheetData>
    <row r="1" spans="1:16" ht="13.5" customHeight="1">
      <c r="A1" s="109"/>
      <c r="B1" s="109"/>
      <c r="C1" s="109"/>
      <c r="D1" s="109"/>
      <c r="E1" s="109"/>
      <c r="F1" s="109"/>
      <c r="G1" s="109"/>
      <c r="H1" s="109"/>
      <c r="I1" s="109">
        <v>30</v>
      </c>
      <c r="J1" s="109"/>
      <c r="K1" s="109"/>
      <c r="L1" s="109"/>
      <c r="M1" s="110"/>
      <c r="N1" s="110"/>
      <c r="O1" s="110"/>
      <c r="P1" s="111"/>
    </row>
    <row r="2" spans="1:16" ht="20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28"/>
      <c r="N2" s="112" t="s">
        <v>293</v>
      </c>
      <c r="O2" s="112"/>
      <c r="P2" s="111"/>
    </row>
    <row r="3" spans="1:16" ht="15">
      <c r="A3" s="125" t="s">
        <v>629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N3" s="112" t="s">
        <v>294</v>
      </c>
      <c r="O3" s="112"/>
      <c r="P3" s="111"/>
    </row>
    <row r="4" spans="1:15" ht="6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2.75">
      <c r="A5" s="970"/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</row>
    <row r="6" spans="1:15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2.75">
      <c r="A7" s="971" t="s">
        <v>232</v>
      </c>
      <c r="B7" s="971"/>
      <c r="C7" s="971"/>
      <c r="D7" s="971"/>
      <c r="E7" s="971"/>
      <c r="F7" s="971"/>
      <c r="G7" s="971"/>
      <c r="H7" s="971"/>
      <c r="I7" s="971"/>
      <c r="J7" s="971"/>
      <c r="K7" s="971"/>
      <c r="L7" s="971"/>
      <c r="M7" s="971"/>
      <c r="N7" s="971"/>
      <c r="O7" s="971"/>
    </row>
    <row r="8" spans="1:15" ht="12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ht="12.75">
      <c r="A9" s="974" t="s">
        <v>295</v>
      </c>
      <c r="B9" s="975" t="s">
        <v>296</v>
      </c>
      <c r="C9" s="976"/>
      <c r="D9" s="977"/>
      <c r="E9" s="973" t="s">
        <v>297</v>
      </c>
      <c r="F9" s="973"/>
      <c r="G9" s="973"/>
      <c r="H9" s="973"/>
      <c r="I9" s="973"/>
      <c r="J9" s="973"/>
      <c r="K9" s="973"/>
      <c r="L9" s="973"/>
      <c r="M9" s="973"/>
      <c r="N9" s="973"/>
      <c r="O9" s="972" t="s">
        <v>298</v>
      </c>
    </row>
    <row r="10" spans="1:15" ht="51.75" customHeight="1">
      <c r="A10" s="974"/>
      <c r="B10" s="978"/>
      <c r="C10" s="979"/>
      <c r="D10" s="980"/>
      <c r="E10" s="114" t="s">
        <v>299</v>
      </c>
      <c r="F10" s="82" t="s">
        <v>300</v>
      </c>
      <c r="G10" s="17" t="s">
        <v>301</v>
      </c>
      <c r="H10" s="82" t="s">
        <v>302</v>
      </c>
      <c r="I10" s="17" t="s">
        <v>303</v>
      </c>
      <c r="J10" s="17" t="s">
        <v>304</v>
      </c>
      <c r="K10" s="17" t="s">
        <v>305</v>
      </c>
      <c r="L10" s="17" t="s">
        <v>306</v>
      </c>
      <c r="M10" s="82" t="s">
        <v>307</v>
      </c>
      <c r="N10" s="17" t="s">
        <v>308</v>
      </c>
      <c r="O10" s="972"/>
    </row>
    <row r="11" spans="1:15" ht="12.75">
      <c r="A11" s="99">
        <v>1</v>
      </c>
      <c r="B11" s="981">
        <v>2</v>
      </c>
      <c r="C11" s="981"/>
      <c r="D11" s="982"/>
      <c r="E11" s="423">
        <v>3</v>
      </c>
      <c r="F11" s="423">
        <v>4</v>
      </c>
      <c r="G11" s="423">
        <v>5</v>
      </c>
      <c r="H11" s="423">
        <v>6</v>
      </c>
      <c r="I11" s="423">
        <v>7</v>
      </c>
      <c r="J11" s="423">
        <v>8</v>
      </c>
      <c r="K11" s="423">
        <v>9</v>
      </c>
      <c r="L11" s="423">
        <v>10</v>
      </c>
      <c r="M11" s="423">
        <v>11</v>
      </c>
      <c r="N11" s="423">
        <v>12</v>
      </c>
      <c r="O11" s="423">
        <v>13</v>
      </c>
    </row>
    <row r="12" spans="1:15" ht="12.75">
      <c r="A12" s="115" t="s">
        <v>371</v>
      </c>
      <c r="B12" s="424" t="s">
        <v>531</v>
      </c>
      <c r="C12" s="425"/>
      <c r="D12" s="425"/>
      <c r="E12" s="426"/>
      <c r="F12" s="426"/>
      <c r="G12" s="426"/>
      <c r="H12" s="426"/>
      <c r="I12" s="426"/>
      <c r="J12" s="426"/>
      <c r="K12" s="426"/>
      <c r="L12" s="426"/>
      <c r="M12" s="427">
        <f>SUM(M13:M26)</f>
        <v>439029</v>
      </c>
      <c r="N12" s="428"/>
      <c r="O12" s="427">
        <f>SUM(O13:O26)</f>
        <v>439029</v>
      </c>
    </row>
    <row r="13" spans="1:15" ht="14.25" customHeight="1">
      <c r="A13" s="35" t="s">
        <v>92</v>
      </c>
      <c r="B13" s="332"/>
      <c r="C13" s="429" t="s">
        <v>70</v>
      </c>
      <c r="D13" s="430"/>
      <c r="E13" s="426"/>
      <c r="F13" s="426"/>
      <c r="G13" s="426"/>
      <c r="H13" s="426"/>
      <c r="I13" s="426"/>
      <c r="J13" s="426"/>
      <c r="K13" s="426"/>
      <c r="L13" s="426"/>
      <c r="M13" s="431">
        <v>370477</v>
      </c>
      <c r="N13" s="432"/>
      <c r="O13" s="431">
        <f>SUM(E13:N13)</f>
        <v>370477</v>
      </c>
    </row>
    <row r="14" spans="1:15" ht="12.75">
      <c r="A14" s="116" t="s">
        <v>93</v>
      </c>
      <c r="B14" s="433"/>
      <c r="C14" s="434" t="s">
        <v>553</v>
      </c>
      <c r="D14" s="435"/>
      <c r="E14" s="426"/>
      <c r="F14" s="426"/>
      <c r="G14" s="426"/>
      <c r="H14" s="426"/>
      <c r="I14" s="426"/>
      <c r="J14" s="426"/>
      <c r="K14" s="426"/>
      <c r="L14" s="426"/>
      <c r="M14" s="436">
        <v>15165</v>
      </c>
      <c r="N14" s="432"/>
      <c r="O14" s="431">
        <f aca="true" t="shared" si="0" ref="O14:O26">SUM(E14:N14)</f>
        <v>15165</v>
      </c>
    </row>
    <row r="15" spans="1:15" ht="12.75">
      <c r="A15" s="117" t="s">
        <v>64</v>
      </c>
      <c r="B15" s="437"/>
      <c r="C15" s="438" t="s">
        <v>71</v>
      </c>
      <c r="D15" s="430"/>
      <c r="E15" s="426"/>
      <c r="F15" s="426"/>
      <c r="G15" s="426"/>
      <c r="H15" s="426"/>
      <c r="I15" s="426"/>
      <c r="J15" s="426"/>
      <c r="K15" s="426"/>
      <c r="L15" s="426"/>
      <c r="M15" s="431">
        <v>27164</v>
      </c>
      <c r="N15" s="432"/>
      <c r="O15" s="431">
        <f t="shared" si="0"/>
        <v>27164</v>
      </c>
    </row>
    <row r="16" spans="1:15" ht="12.75">
      <c r="A16" s="118" t="s">
        <v>155</v>
      </c>
      <c r="B16" s="437"/>
      <c r="C16" s="438" t="s">
        <v>557</v>
      </c>
      <c r="D16" s="439"/>
      <c r="E16" s="426"/>
      <c r="F16" s="426"/>
      <c r="G16" s="426"/>
      <c r="H16" s="426"/>
      <c r="I16" s="426"/>
      <c r="J16" s="426"/>
      <c r="K16" s="426"/>
      <c r="L16" s="426"/>
      <c r="M16" s="436">
        <v>249</v>
      </c>
      <c r="N16" s="432"/>
      <c r="O16" s="431">
        <f t="shared" si="0"/>
        <v>249</v>
      </c>
    </row>
    <row r="17" spans="1:15" ht="12.75">
      <c r="A17" s="118" t="s">
        <v>156</v>
      </c>
      <c r="B17" s="437"/>
      <c r="C17" s="438" t="s">
        <v>559</v>
      </c>
      <c r="D17" s="439"/>
      <c r="E17" s="426"/>
      <c r="F17" s="426"/>
      <c r="G17" s="426"/>
      <c r="H17" s="426"/>
      <c r="I17" s="426"/>
      <c r="J17" s="426"/>
      <c r="K17" s="426"/>
      <c r="L17" s="426"/>
      <c r="M17" s="436"/>
      <c r="N17" s="432"/>
      <c r="O17" s="431">
        <f t="shared" si="0"/>
        <v>0</v>
      </c>
    </row>
    <row r="18" spans="1:15" ht="12.75">
      <c r="A18" s="118" t="s">
        <v>157</v>
      </c>
      <c r="B18" s="437"/>
      <c r="C18" s="438" t="s">
        <v>562</v>
      </c>
      <c r="D18" s="439"/>
      <c r="E18" s="426"/>
      <c r="F18" s="426"/>
      <c r="G18" s="426"/>
      <c r="H18" s="426"/>
      <c r="I18" s="426"/>
      <c r="J18" s="426"/>
      <c r="K18" s="426"/>
      <c r="L18" s="426"/>
      <c r="M18" s="436">
        <v>1419</v>
      </c>
      <c r="N18" s="432"/>
      <c r="O18" s="431">
        <f t="shared" si="0"/>
        <v>1419</v>
      </c>
    </row>
    <row r="19" spans="1:15" ht="12.75">
      <c r="A19" s="118" t="s">
        <v>167</v>
      </c>
      <c r="B19" s="437"/>
      <c r="C19" s="438" t="s">
        <v>309</v>
      </c>
      <c r="D19" s="439"/>
      <c r="E19" s="426"/>
      <c r="F19" s="426"/>
      <c r="G19" s="426"/>
      <c r="H19" s="426"/>
      <c r="I19" s="426"/>
      <c r="J19" s="426"/>
      <c r="K19" s="426"/>
      <c r="L19" s="426"/>
      <c r="M19" s="436"/>
      <c r="N19" s="432"/>
      <c r="O19" s="431">
        <f t="shared" si="0"/>
        <v>0</v>
      </c>
    </row>
    <row r="20" spans="1:15" ht="12.75">
      <c r="A20" s="118" t="s">
        <v>169</v>
      </c>
      <c r="B20" s="437"/>
      <c r="C20" s="438" t="s">
        <v>310</v>
      </c>
      <c r="D20" s="440"/>
      <c r="E20" s="426"/>
      <c r="F20" s="426"/>
      <c r="G20" s="426"/>
      <c r="H20" s="426"/>
      <c r="I20" s="426"/>
      <c r="J20" s="426"/>
      <c r="K20" s="426"/>
      <c r="L20" s="426"/>
      <c r="M20" s="436"/>
      <c r="N20" s="432"/>
      <c r="O20" s="431">
        <f t="shared" si="0"/>
        <v>0</v>
      </c>
    </row>
    <row r="21" spans="1:15" ht="12.75">
      <c r="A21" s="119" t="s">
        <v>311</v>
      </c>
      <c r="B21" s="437"/>
      <c r="C21" s="987" t="s">
        <v>120</v>
      </c>
      <c r="D21" s="988"/>
      <c r="E21" s="426"/>
      <c r="F21" s="426"/>
      <c r="G21" s="426"/>
      <c r="H21" s="426"/>
      <c r="I21" s="426"/>
      <c r="J21" s="426"/>
      <c r="K21" s="426"/>
      <c r="L21" s="426"/>
      <c r="M21" s="436">
        <v>14869</v>
      </c>
      <c r="N21" s="432"/>
      <c r="O21" s="431">
        <f t="shared" si="0"/>
        <v>14869</v>
      </c>
    </row>
    <row r="22" spans="1:15" ht="12.75">
      <c r="A22" s="116" t="s">
        <v>312</v>
      </c>
      <c r="B22" s="437"/>
      <c r="C22" s="438" t="s">
        <v>38</v>
      </c>
      <c r="D22" s="441"/>
      <c r="E22" s="426"/>
      <c r="F22" s="426"/>
      <c r="G22" s="426"/>
      <c r="H22" s="426"/>
      <c r="I22" s="426"/>
      <c r="J22" s="426"/>
      <c r="K22" s="426"/>
      <c r="L22" s="426"/>
      <c r="M22" s="436"/>
      <c r="N22" s="432"/>
      <c r="O22" s="431">
        <f t="shared" si="0"/>
        <v>0</v>
      </c>
    </row>
    <row r="23" spans="1:15" ht="12.75">
      <c r="A23" s="118" t="s">
        <v>313</v>
      </c>
      <c r="B23" s="437"/>
      <c r="C23" s="438" t="s">
        <v>79</v>
      </c>
      <c r="D23" s="441"/>
      <c r="E23" s="426"/>
      <c r="F23" s="426"/>
      <c r="G23" s="426"/>
      <c r="H23" s="426"/>
      <c r="I23" s="426"/>
      <c r="J23" s="426"/>
      <c r="K23" s="426"/>
      <c r="L23" s="426"/>
      <c r="M23" s="436"/>
      <c r="N23" s="432"/>
      <c r="O23" s="431">
        <f t="shared" si="0"/>
        <v>0</v>
      </c>
    </row>
    <row r="24" spans="1:15" ht="12.75">
      <c r="A24" s="118" t="s">
        <v>314</v>
      </c>
      <c r="B24" s="437"/>
      <c r="C24" s="438" t="s">
        <v>315</v>
      </c>
      <c r="D24" s="441"/>
      <c r="E24" s="426"/>
      <c r="F24" s="426"/>
      <c r="G24" s="426"/>
      <c r="H24" s="426"/>
      <c r="I24" s="426"/>
      <c r="J24" s="426"/>
      <c r="K24" s="426"/>
      <c r="L24" s="426"/>
      <c r="M24" s="436"/>
      <c r="N24" s="432"/>
      <c r="O24" s="431">
        <f t="shared" si="0"/>
        <v>0</v>
      </c>
    </row>
    <row r="25" spans="1:15" ht="12.75">
      <c r="A25" s="118" t="s">
        <v>316</v>
      </c>
      <c r="B25" s="437"/>
      <c r="C25" s="438" t="s">
        <v>317</v>
      </c>
      <c r="D25" s="441"/>
      <c r="E25" s="426"/>
      <c r="F25" s="426"/>
      <c r="G25" s="426"/>
      <c r="H25" s="426"/>
      <c r="I25" s="426"/>
      <c r="J25" s="426"/>
      <c r="K25" s="426"/>
      <c r="L25" s="426"/>
      <c r="M25" s="436"/>
      <c r="N25" s="432"/>
      <c r="O25" s="431">
        <f t="shared" si="0"/>
        <v>0</v>
      </c>
    </row>
    <row r="26" spans="1:15" ht="12.75">
      <c r="A26" s="118" t="s">
        <v>318</v>
      </c>
      <c r="B26" s="437"/>
      <c r="C26" s="438" t="s">
        <v>581</v>
      </c>
      <c r="D26" s="441"/>
      <c r="E26" s="426"/>
      <c r="F26" s="426"/>
      <c r="G26" s="426"/>
      <c r="H26" s="426"/>
      <c r="I26" s="426"/>
      <c r="J26" s="426"/>
      <c r="K26" s="426"/>
      <c r="L26" s="426"/>
      <c r="M26" s="431">
        <v>9686</v>
      </c>
      <c r="N26" s="432"/>
      <c r="O26" s="431">
        <f t="shared" si="0"/>
        <v>9686</v>
      </c>
    </row>
    <row r="27" spans="1:15" ht="28.5" customHeight="1">
      <c r="A27" s="120" t="s">
        <v>372</v>
      </c>
      <c r="B27" s="984" t="s">
        <v>542</v>
      </c>
      <c r="C27" s="985"/>
      <c r="D27" s="986"/>
      <c r="E27" s="426"/>
      <c r="F27" s="426"/>
      <c r="G27" s="426"/>
      <c r="H27" s="426"/>
      <c r="I27" s="426"/>
      <c r="J27" s="426"/>
      <c r="K27" s="426"/>
      <c r="L27" s="426"/>
      <c r="M27" s="436"/>
      <c r="N27" s="432"/>
      <c r="O27" s="436"/>
    </row>
    <row r="28" spans="1:15" ht="12.75">
      <c r="A28" s="115" t="s">
        <v>373</v>
      </c>
      <c r="B28" s="989" t="s">
        <v>22</v>
      </c>
      <c r="C28" s="990"/>
      <c r="D28" s="991"/>
      <c r="E28" s="426"/>
      <c r="F28" s="426"/>
      <c r="G28" s="426"/>
      <c r="H28" s="426"/>
      <c r="I28" s="426"/>
      <c r="J28" s="426"/>
      <c r="K28" s="426"/>
      <c r="L28" s="426"/>
      <c r="M28" s="442">
        <f>SUM(M29)</f>
        <v>415482</v>
      </c>
      <c r="N28" s="442">
        <f>SUM(N29)</f>
        <v>0</v>
      </c>
      <c r="O28" s="442">
        <f>SUM(O29)</f>
        <v>415482</v>
      </c>
    </row>
    <row r="29" spans="1:15" ht="12.75">
      <c r="A29" s="121" t="s">
        <v>96</v>
      </c>
      <c r="B29" s="443"/>
      <c r="C29" s="444" t="s">
        <v>319</v>
      </c>
      <c r="D29" s="368"/>
      <c r="E29" s="426"/>
      <c r="F29" s="426"/>
      <c r="G29" s="426"/>
      <c r="H29" s="426"/>
      <c r="I29" s="426"/>
      <c r="J29" s="426"/>
      <c r="K29" s="426"/>
      <c r="L29" s="426"/>
      <c r="M29" s="436">
        <f>SUM(M30:M41)</f>
        <v>415482</v>
      </c>
      <c r="N29" s="432"/>
      <c r="O29" s="436">
        <f>SUM(O30:O41)</f>
        <v>415482</v>
      </c>
    </row>
    <row r="30" spans="1:15" ht="12.75">
      <c r="A30" s="122" t="s">
        <v>320</v>
      </c>
      <c r="B30" s="332"/>
      <c r="C30" s="333"/>
      <c r="D30" s="445" t="s">
        <v>70</v>
      </c>
      <c r="E30" s="426"/>
      <c r="F30" s="426"/>
      <c r="G30" s="426"/>
      <c r="H30" s="426"/>
      <c r="I30" s="426"/>
      <c r="J30" s="426"/>
      <c r="K30" s="426"/>
      <c r="L30" s="426"/>
      <c r="M30" s="436">
        <v>370477</v>
      </c>
      <c r="N30" s="432"/>
      <c r="O30" s="436">
        <f>SUM(E30:N30)</f>
        <v>370477</v>
      </c>
    </row>
    <row r="31" spans="1:15" ht="12.75">
      <c r="A31" s="123" t="s">
        <v>321</v>
      </c>
      <c r="B31" s="437"/>
      <c r="C31" s="446"/>
      <c r="D31" s="445" t="s">
        <v>71</v>
      </c>
      <c r="E31" s="426"/>
      <c r="F31" s="426"/>
      <c r="G31" s="426"/>
      <c r="H31" s="426"/>
      <c r="I31" s="426"/>
      <c r="J31" s="426"/>
      <c r="K31" s="426"/>
      <c r="L31" s="426"/>
      <c r="M31" s="431">
        <v>27164</v>
      </c>
      <c r="N31" s="432"/>
      <c r="O31" s="431">
        <f aca="true" t="shared" si="1" ref="O31:O41">SUM(E31:N31)</f>
        <v>27164</v>
      </c>
    </row>
    <row r="32" spans="1:15" ht="12.75">
      <c r="A32" s="123" t="s">
        <v>322</v>
      </c>
      <c r="B32" s="437"/>
      <c r="C32" s="446"/>
      <c r="D32" s="445" t="s">
        <v>72</v>
      </c>
      <c r="E32" s="426"/>
      <c r="F32" s="426"/>
      <c r="G32" s="426"/>
      <c r="H32" s="426"/>
      <c r="I32" s="426"/>
      <c r="J32" s="426"/>
      <c r="K32" s="426"/>
      <c r="L32" s="426"/>
      <c r="M32" s="431">
        <v>249</v>
      </c>
      <c r="N32" s="432"/>
      <c r="O32" s="431">
        <f t="shared" si="1"/>
        <v>249</v>
      </c>
    </row>
    <row r="33" spans="1:15" ht="12.75">
      <c r="A33" s="123" t="s">
        <v>323</v>
      </c>
      <c r="B33" s="437"/>
      <c r="C33" s="446"/>
      <c r="D33" s="445" t="s">
        <v>73</v>
      </c>
      <c r="E33" s="426"/>
      <c r="F33" s="426"/>
      <c r="G33" s="426"/>
      <c r="H33" s="426"/>
      <c r="I33" s="426"/>
      <c r="J33" s="426"/>
      <c r="K33" s="426"/>
      <c r="L33" s="426"/>
      <c r="M33" s="431"/>
      <c r="N33" s="432"/>
      <c r="O33" s="431">
        <f t="shared" si="1"/>
        <v>0</v>
      </c>
    </row>
    <row r="34" spans="1:15" ht="12.75">
      <c r="A34" s="123" t="s">
        <v>324</v>
      </c>
      <c r="B34" s="437"/>
      <c r="C34" s="446"/>
      <c r="D34" s="445" t="s">
        <v>74</v>
      </c>
      <c r="E34" s="426"/>
      <c r="F34" s="426"/>
      <c r="G34" s="426"/>
      <c r="H34" s="426"/>
      <c r="I34" s="426"/>
      <c r="J34" s="426"/>
      <c r="K34" s="426"/>
      <c r="L34" s="426"/>
      <c r="M34" s="431">
        <v>1419</v>
      </c>
      <c r="N34" s="432"/>
      <c r="O34" s="431">
        <f t="shared" si="1"/>
        <v>1419</v>
      </c>
    </row>
    <row r="35" spans="1:15" ht="12.75">
      <c r="A35" s="123" t="s">
        <v>325</v>
      </c>
      <c r="B35" s="437"/>
      <c r="C35" s="446"/>
      <c r="D35" s="445" t="s">
        <v>309</v>
      </c>
      <c r="E35" s="426"/>
      <c r="F35" s="426"/>
      <c r="G35" s="426"/>
      <c r="H35" s="426"/>
      <c r="I35" s="426"/>
      <c r="J35" s="426"/>
      <c r="K35" s="426"/>
      <c r="L35" s="426"/>
      <c r="M35" s="436"/>
      <c r="N35" s="432"/>
      <c r="O35" s="436">
        <f t="shared" si="1"/>
        <v>0</v>
      </c>
    </row>
    <row r="36" spans="1:15" ht="12.75">
      <c r="A36" s="123" t="s">
        <v>326</v>
      </c>
      <c r="B36" s="437"/>
      <c r="C36" s="446"/>
      <c r="D36" s="445" t="s">
        <v>76</v>
      </c>
      <c r="E36" s="426"/>
      <c r="F36" s="426"/>
      <c r="G36" s="426"/>
      <c r="H36" s="426"/>
      <c r="I36" s="426"/>
      <c r="J36" s="426"/>
      <c r="K36" s="426"/>
      <c r="L36" s="426"/>
      <c r="M36" s="436">
        <v>8236</v>
      </c>
      <c r="N36" s="432"/>
      <c r="O36" s="436">
        <f t="shared" si="1"/>
        <v>8236</v>
      </c>
    </row>
    <row r="37" spans="1:15" ht="12.75">
      <c r="A37" s="123" t="s">
        <v>327</v>
      </c>
      <c r="B37" s="437"/>
      <c r="C37" s="446"/>
      <c r="D37" s="445" t="s">
        <v>38</v>
      </c>
      <c r="E37" s="426"/>
      <c r="F37" s="426"/>
      <c r="G37" s="426"/>
      <c r="H37" s="426"/>
      <c r="I37" s="426"/>
      <c r="J37" s="426"/>
      <c r="K37" s="426"/>
      <c r="L37" s="426"/>
      <c r="M37" s="436"/>
      <c r="N37" s="432"/>
      <c r="O37" s="436">
        <f t="shared" si="1"/>
        <v>0</v>
      </c>
    </row>
    <row r="38" spans="1:15" ht="12.75">
      <c r="A38" s="123" t="s">
        <v>328</v>
      </c>
      <c r="B38" s="437"/>
      <c r="C38" s="446"/>
      <c r="D38" s="445" t="s">
        <v>79</v>
      </c>
      <c r="E38" s="426"/>
      <c r="F38" s="426"/>
      <c r="G38" s="426"/>
      <c r="H38" s="426"/>
      <c r="I38" s="426"/>
      <c r="J38" s="426"/>
      <c r="K38" s="426"/>
      <c r="L38" s="426"/>
      <c r="M38" s="436"/>
      <c r="N38" s="432"/>
      <c r="O38" s="436">
        <f t="shared" si="1"/>
        <v>0</v>
      </c>
    </row>
    <row r="39" spans="1:15" ht="12.75">
      <c r="A39" s="124" t="s">
        <v>329</v>
      </c>
      <c r="B39" s="437"/>
      <c r="C39" s="446"/>
      <c r="D39" s="445" t="s">
        <v>39</v>
      </c>
      <c r="E39" s="426"/>
      <c r="F39" s="426"/>
      <c r="G39" s="426"/>
      <c r="H39" s="426"/>
      <c r="I39" s="426"/>
      <c r="J39" s="426"/>
      <c r="K39" s="426"/>
      <c r="L39" s="426"/>
      <c r="M39" s="431">
        <v>7937</v>
      </c>
      <c r="N39" s="432"/>
      <c r="O39" s="431">
        <f t="shared" si="1"/>
        <v>7937</v>
      </c>
    </row>
    <row r="40" spans="1:15" ht="12.75">
      <c r="A40" s="116" t="s">
        <v>330</v>
      </c>
      <c r="B40" s="437"/>
      <c r="C40" s="446"/>
      <c r="D40" s="445" t="s">
        <v>40</v>
      </c>
      <c r="E40" s="426"/>
      <c r="F40" s="426"/>
      <c r="G40" s="426"/>
      <c r="H40" s="426"/>
      <c r="I40" s="426"/>
      <c r="J40" s="426"/>
      <c r="K40" s="426"/>
      <c r="L40" s="426"/>
      <c r="M40" s="431"/>
      <c r="N40" s="432"/>
      <c r="O40" s="431">
        <f t="shared" si="1"/>
        <v>0</v>
      </c>
    </row>
    <row r="41" spans="1:15" ht="12.75">
      <c r="A41" s="116" t="s">
        <v>331</v>
      </c>
      <c r="B41" s="437"/>
      <c r="C41" s="446"/>
      <c r="D41" s="445" t="s">
        <v>41</v>
      </c>
      <c r="E41" s="426"/>
      <c r="F41" s="426"/>
      <c r="G41" s="426"/>
      <c r="H41" s="426"/>
      <c r="I41" s="426"/>
      <c r="J41" s="426"/>
      <c r="K41" s="426"/>
      <c r="L41" s="426"/>
      <c r="M41" s="431"/>
      <c r="N41" s="432"/>
      <c r="O41" s="431">
        <f t="shared" si="1"/>
        <v>0</v>
      </c>
    </row>
    <row r="42" spans="1:15" ht="12.75">
      <c r="A42" s="983" t="s">
        <v>100</v>
      </c>
      <c r="B42" s="983"/>
      <c r="C42" s="983"/>
      <c r="D42" s="983"/>
      <c r="E42" s="983"/>
      <c r="F42" s="983"/>
      <c r="G42" s="983"/>
      <c r="H42" s="983"/>
      <c r="I42" s="983"/>
      <c r="J42" s="983"/>
      <c r="K42" s="983"/>
      <c r="L42" s="983"/>
      <c r="M42" s="983"/>
      <c r="N42" s="983"/>
      <c r="O42" s="983"/>
    </row>
  </sheetData>
  <sheetProtection/>
  <mergeCells count="11">
    <mergeCell ref="B11:D11"/>
    <mergeCell ref="A42:O42"/>
    <mergeCell ref="B27:D27"/>
    <mergeCell ref="C21:D21"/>
    <mergeCell ref="B28:D28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14" sqref="V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8.00390625" style="128" customWidth="1"/>
    <col min="2" max="2" width="1.57421875" style="128" hidden="1" customWidth="1"/>
    <col min="3" max="3" width="30.140625" style="128" customWidth="1"/>
    <col min="4" max="4" width="18.28125" style="128" customWidth="1"/>
    <col min="5" max="5" width="0" style="128" hidden="1" customWidth="1"/>
    <col min="6" max="6" width="11.7109375" style="128" customWidth="1"/>
    <col min="7" max="7" width="13.8515625" style="129" customWidth="1"/>
    <col min="8" max="9" width="13.140625" style="37" customWidth="1"/>
    <col min="10" max="16384" width="9.140625" style="37" customWidth="1"/>
  </cols>
  <sheetData>
    <row r="1" spans="7:8" ht="12.75">
      <c r="G1" s="127"/>
      <c r="H1" s="38"/>
    </row>
    <row r="2" spans="1:9" ht="30.75" customHeight="1">
      <c r="A2" s="160"/>
      <c r="B2" s="160"/>
      <c r="C2" s="160"/>
      <c r="D2" s="161"/>
      <c r="E2" s="160"/>
      <c r="F2" s="160"/>
      <c r="G2" s="710"/>
      <c r="H2" s="561"/>
      <c r="I2" s="561"/>
    </row>
    <row r="3" spans="1:9" ht="12.75">
      <c r="A3" s="160"/>
      <c r="B3" s="160"/>
      <c r="C3" s="160"/>
      <c r="D3" s="160">
        <v>12</v>
      </c>
      <c r="E3" s="160"/>
      <c r="F3" s="160"/>
      <c r="G3" s="711"/>
      <c r="H3" s="596"/>
      <c r="I3" s="596"/>
    </row>
    <row r="4" spans="1:9" ht="12.75">
      <c r="A4" s="160"/>
      <c r="B4" s="160"/>
      <c r="C4" s="160"/>
      <c r="D4" s="160"/>
      <c r="E4" s="160"/>
      <c r="F4" s="160"/>
      <c r="G4" s="162"/>
      <c r="H4" s="163"/>
      <c r="I4" s="163"/>
    </row>
    <row r="5" spans="1:9" ht="15.75">
      <c r="A5" s="568"/>
      <c r="B5" s="569"/>
      <c r="C5" s="569"/>
      <c r="D5" s="569"/>
      <c r="E5" s="569"/>
      <c r="F5" s="569"/>
      <c r="G5" s="569"/>
      <c r="H5" s="569"/>
      <c r="I5" s="569"/>
    </row>
    <row r="6" spans="1:9" ht="15.75">
      <c r="A6" s="568"/>
      <c r="B6" s="569"/>
      <c r="C6" s="569"/>
      <c r="D6" s="569"/>
      <c r="E6" s="569"/>
      <c r="F6" s="569"/>
      <c r="G6" s="569"/>
      <c r="H6" s="569"/>
      <c r="I6" s="569"/>
    </row>
    <row r="7" spans="1:9" ht="15.75">
      <c r="A7" s="570" t="s">
        <v>629</v>
      </c>
      <c r="B7" s="571"/>
      <c r="C7" s="571"/>
      <c r="D7" s="571"/>
      <c r="E7" s="571"/>
      <c r="F7" s="571"/>
      <c r="G7" s="571"/>
      <c r="H7" s="571"/>
      <c r="I7" s="571"/>
    </row>
    <row r="8" spans="1:9" ht="15">
      <c r="A8" s="582" t="s">
        <v>395</v>
      </c>
      <c r="B8" s="586"/>
      <c r="C8" s="586"/>
      <c r="D8" s="586"/>
      <c r="E8" s="586"/>
      <c r="F8" s="586"/>
      <c r="G8" s="586"/>
      <c r="H8" s="586"/>
      <c r="I8" s="586"/>
    </row>
    <row r="9" spans="1:9" ht="15">
      <c r="A9" s="572" t="s">
        <v>630</v>
      </c>
      <c r="B9" s="573"/>
      <c r="C9" s="573"/>
      <c r="D9" s="573"/>
      <c r="E9" s="573"/>
      <c r="F9" s="573"/>
      <c r="G9" s="573"/>
      <c r="H9" s="573"/>
      <c r="I9" s="573"/>
    </row>
    <row r="10" spans="1:9" ht="15">
      <c r="A10" s="582" t="s">
        <v>332</v>
      </c>
      <c r="B10" s="586"/>
      <c r="C10" s="586"/>
      <c r="D10" s="586"/>
      <c r="E10" s="586"/>
      <c r="F10" s="586"/>
      <c r="G10" s="586"/>
      <c r="H10" s="586"/>
      <c r="I10" s="586"/>
    </row>
    <row r="11" spans="1:9" ht="15">
      <c r="A11" s="582" t="s">
        <v>333</v>
      </c>
      <c r="B11" s="569"/>
      <c r="C11" s="569"/>
      <c r="D11" s="569"/>
      <c r="E11" s="569"/>
      <c r="F11" s="569"/>
      <c r="G11" s="569"/>
      <c r="H11" s="569"/>
      <c r="I11" s="569"/>
    </row>
    <row r="12" spans="1:9" ht="15">
      <c r="A12" s="559"/>
      <c r="B12" s="586"/>
      <c r="C12" s="586"/>
      <c r="D12" s="586"/>
      <c r="E12" s="586"/>
      <c r="F12" s="586"/>
      <c r="G12" s="586"/>
      <c r="H12" s="586"/>
      <c r="I12" s="586"/>
    </row>
    <row r="13" spans="1:9" ht="15">
      <c r="A13" s="574" t="s">
        <v>519</v>
      </c>
      <c r="B13" s="567"/>
      <c r="C13" s="567"/>
      <c r="D13" s="567"/>
      <c r="E13" s="567"/>
      <c r="F13" s="567"/>
      <c r="G13" s="567"/>
      <c r="H13" s="567"/>
      <c r="I13" s="567"/>
    </row>
    <row r="14" spans="1:9" ht="15">
      <c r="A14" s="582"/>
      <c r="B14" s="586"/>
      <c r="C14" s="586"/>
      <c r="D14" s="586"/>
      <c r="E14" s="586"/>
      <c r="F14" s="586"/>
      <c r="G14" s="586"/>
      <c r="H14" s="586"/>
      <c r="I14" s="586"/>
    </row>
    <row r="15" spans="1:9" ht="15">
      <c r="A15" s="574" t="s">
        <v>271</v>
      </c>
      <c r="B15" s="567"/>
      <c r="C15" s="567"/>
      <c r="D15" s="567"/>
      <c r="E15" s="567"/>
      <c r="F15" s="567"/>
      <c r="G15" s="567"/>
      <c r="H15" s="567"/>
      <c r="I15" s="567"/>
    </row>
    <row r="16" spans="1:9" ht="9.75" customHeight="1">
      <c r="A16" s="165"/>
      <c r="B16" s="166"/>
      <c r="C16" s="166"/>
      <c r="D16" s="166"/>
      <c r="E16" s="166"/>
      <c r="F16" s="166"/>
      <c r="G16" s="165"/>
      <c r="H16" s="164"/>
      <c r="I16" s="164"/>
    </row>
    <row r="17" spans="1:9" ht="15">
      <c r="A17" s="582" t="s">
        <v>631</v>
      </c>
      <c r="B17" s="586"/>
      <c r="C17" s="586"/>
      <c r="D17" s="586"/>
      <c r="E17" s="586"/>
      <c r="F17" s="586"/>
      <c r="G17" s="586"/>
      <c r="H17" s="586"/>
      <c r="I17" s="586"/>
    </row>
    <row r="18" spans="1:9" ht="15">
      <c r="A18" s="582" t="s">
        <v>397</v>
      </c>
      <c r="B18" s="586"/>
      <c r="C18" s="586"/>
      <c r="D18" s="586"/>
      <c r="E18" s="586"/>
      <c r="F18" s="586"/>
      <c r="G18" s="586"/>
      <c r="H18" s="586"/>
      <c r="I18" s="586"/>
    </row>
    <row r="19" spans="1:9" s="39" customFormat="1" ht="15">
      <c r="A19" s="585" t="s">
        <v>695</v>
      </c>
      <c r="B19" s="586"/>
      <c r="C19" s="586"/>
      <c r="D19" s="586"/>
      <c r="E19" s="586"/>
      <c r="F19" s="586"/>
      <c r="G19" s="586"/>
      <c r="H19" s="586"/>
      <c r="I19" s="586"/>
    </row>
    <row r="20" spans="1:9" s="40" customFormat="1" ht="49.5" customHeight="1">
      <c r="A20" s="577" t="s">
        <v>370</v>
      </c>
      <c r="B20" s="577"/>
      <c r="C20" s="577" t="s">
        <v>399</v>
      </c>
      <c r="D20" s="578"/>
      <c r="E20" s="578"/>
      <c r="F20" s="578"/>
      <c r="G20" s="167" t="s">
        <v>520</v>
      </c>
      <c r="H20" s="167" t="s">
        <v>521</v>
      </c>
      <c r="I20" s="167" t="s">
        <v>522</v>
      </c>
    </row>
    <row r="21" spans="1:9" ht="15.75">
      <c r="A21" s="169" t="s">
        <v>403</v>
      </c>
      <c r="B21" s="170" t="s">
        <v>523</v>
      </c>
      <c r="C21" s="579" t="s">
        <v>523</v>
      </c>
      <c r="D21" s="580"/>
      <c r="E21" s="580"/>
      <c r="F21" s="580"/>
      <c r="G21" s="171" t="s">
        <v>595</v>
      </c>
      <c r="H21" s="172">
        <f>SUM(H22+H29)</f>
        <v>435599</v>
      </c>
      <c r="I21" s="172">
        <f>SUM(I22+I29)</f>
        <v>486539</v>
      </c>
    </row>
    <row r="22" spans="1:9" ht="15.75">
      <c r="A22" s="168" t="s">
        <v>405</v>
      </c>
      <c r="B22" s="173" t="s">
        <v>524</v>
      </c>
      <c r="C22" s="581" t="s">
        <v>524</v>
      </c>
      <c r="D22" s="581"/>
      <c r="E22" s="581"/>
      <c r="F22" s="581"/>
      <c r="G22" s="174"/>
      <c r="H22" s="175">
        <f>SUM(H23:H26)</f>
        <v>400121</v>
      </c>
      <c r="I22" s="175">
        <f>SUM(I23:I26)</f>
        <v>423712</v>
      </c>
    </row>
    <row r="23" spans="1:9" ht="15.75">
      <c r="A23" s="168" t="s">
        <v>334</v>
      </c>
      <c r="B23" s="173" t="s">
        <v>438</v>
      </c>
      <c r="C23" s="581" t="s">
        <v>438</v>
      </c>
      <c r="D23" s="581"/>
      <c r="E23" s="581"/>
      <c r="F23" s="581"/>
      <c r="G23" s="174"/>
      <c r="H23" s="176">
        <v>182117</v>
      </c>
      <c r="I23" s="176">
        <v>177244</v>
      </c>
    </row>
    <row r="24" spans="1:9" ht="15.75">
      <c r="A24" s="168" t="s">
        <v>335</v>
      </c>
      <c r="B24" s="177" t="s">
        <v>336</v>
      </c>
      <c r="C24" s="578" t="s">
        <v>336</v>
      </c>
      <c r="D24" s="578"/>
      <c r="E24" s="578"/>
      <c r="F24" s="578"/>
      <c r="G24" s="174"/>
      <c r="H24" s="178">
        <v>208124</v>
      </c>
      <c r="I24" s="178">
        <v>209485</v>
      </c>
    </row>
    <row r="25" spans="1:9" ht="15.75">
      <c r="A25" s="168" t="s">
        <v>337</v>
      </c>
      <c r="B25" s="173" t="s">
        <v>548</v>
      </c>
      <c r="C25" s="578" t="s">
        <v>548</v>
      </c>
      <c r="D25" s="578"/>
      <c r="E25" s="578"/>
      <c r="F25" s="578"/>
      <c r="G25" s="174"/>
      <c r="H25" s="178">
        <v>9792</v>
      </c>
      <c r="I25" s="178">
        <v>1113</v>
      </c>
    </row>
    <row r="26" spans="1:9" ht="15.75">
      <c r="A26" s="168" t="s">
        <v>549</v>
      </c>
      <c r="B26" s="177" t="s">
        <v>550</v>
      </c>
      <c r="C26" s="578" t="s">
        <v>550</v>
      </c>
      <c r="D26" s="578"/>
      <c r="E26" s="578"/>
      <c r="F26" s="578"/>
      <c r="G26" s="174"/>
      <c r="H26" s="178">
        <v>88</v>
      </c>
      <c r="I26" s="178">
        <v>35870</v>
      </c>
    </row>
    <row r="27" spans="1:9" ht="15.75">
      <c r="A27" s="168" t="s">
        <v>407</v>
      </c>
      <c r="B27" s="173" t="s">
        <v>525</v>
      </c>
      <c r="C27" s="578" t="s">
        <v>525</v>
      </c>
      <c r="D27" s="578"/>
      <c r="E27" s="578"/>
      <c r="F27" s="578"/>
      <c r="G27" s="174"/>
      <c r="H27" s="175"/>
      <c r="I27" s="179"/>
    </row>
    <row r="28" spans="1:9" ht="15.75">
      <c r="A28" s="168" t="s">
        <v>409</v>
      </c>
      <c r="B28" s="173" t="s">
        <v>526</v>
      </c>
      <c r="C28" s="578" t="s">
        <v>526</v>
      </c>
      <c r="D28" s="578"/>
      <c r="E28" s="578"/>
      <c r="F28" s="578"/>
      <c r="G28" s="174"/>
      <c r="H28" s="175">
        <f>SUM(H29)</f>
        <v>35478</v>
      </c>
      <c r="I28" s="175">
        <f>SUM(I29)</f>
        <v>62827</v>
      </c>
    </row>
    <row r="29" spans="1:9" ht="15.75">
      <c r="A29" s="168" t="s">
        <v>527</v>
      </c>
      <c r="B29" s="177" t="s">
        <v>528</v>
      </c>
      <c r="C29" s="578" t="s">
        <v>528</v>
      </c>
      <c r="D29" s="578"/>
      <c r="E29" s="578"/>
      <c r="F29" s="578"/>
      <c r="G29" s="171" t="s">
        <v>634</v>
      </c>
      <c r="H29" s="178">
        <v>35478</v>
      </c>
      <c r="I29" s="180">
        <v>62827</v>
      </c>
    </row>
    <row r="30" spans="1:9" ht="15.75">
      <c r="A30" s="168" t="s">
        <v>529</v>
      </c>
      <c r="B30" s="177" t="s">
        <v>530</v>
      </c>
      <c r="C30" s="578" t="s">
        <v>530</v>
      </c>
      <c r="D30" s="578"/>
      <c r="E30" s="578"/>
      <c r="F30" s="578"/>
      <c r="G30" s="174"/>
      <c r="H30" s="175"/>
      <c r="I30" s="181"/>
    </row>
    <row r="31" spans="1:9" ht="15.75">
      <c r="A31" s="169" t="s">
        <v>412</v>
      </c>
      <c r="B31" s="170" t="s">
        <v>531</v>
      </c>
      <c r="C31" s="579" t="s">
        <v>531</v>
      </c>
      <c r="D31" s="579"/>
      <c r="E31" s="579"/>
      <c r="F31" s="579"/>
      <c r="G31" s="171" t="s">
        <v>595</v>
      </c>
      <c r="H31" s="172">
        <f>SUM(H32:H45)</f>
        <v>439029</v>
      </c>
      <c r="I31" s="172">
        <f>SUM(I32:I45)</f>
        <v>475825</v>
      </c>
    </row>
    <row r="32" spans="1:9" ht="15.75">
      <c r="A32" s="168" t="s">
        <v>405</v>
      </c>
      <c r="B32" s="173" t="s">
        <v>551</v>
      </c>
      <c r="C32" s="578" t="s">
        <v>552</v>
      </c>
      <c r="D32" s="560"/>
      <c r="E32" s="560"/>
      <c r="F32" s="560"/>
      <c r="G32" s="171" t="s">
        <v>640</v>
      </c>
      <c r="H32" s="178">
        <v>370477</v>
      </c>
      <c r="I32" s="178">
        <v>357641</v>
      </c>
    </row>
    <row r="33" spans="1:9" ht="15.75">
      <c r="A33" s="168" t="s">
        <v>407</v>
      </c>
      <c r="B33" s="173" t="s">
        <v>553</v>
      </c>
      <c r="C33" s="578" t="s">
        <v>554</v>
      </c>
      <c r="D33" s="560"/>
      <c r="E33" s="560"/>
      <c r="F33" s="560"/>
      <c r="G33" s="174"/>
      <c r="H33" s="178">
        <v>15165</v>
      </c>
      <c r="I33" s="178">
        <v>12162</v>
      </c>
    </row>
    <row r="34" spans="1:9" ht="15.75">
      <c r="A34" s="168" t="s">
        <v>409</v>
      </c>
      <c r="B34" s="173" t="s">
        <v>555</v>
      </c>
      <c r="C34" s="578" t="s">
        <v>556</v>
      </c>
      <c r="D34" s="560"/>
      <c r="E34" s="560"/>
      <c r="F34" s="560"/>
      <c r="G34" s="171" t="s">
        <v>635</v>
      </c>
      <c r="H34" s="182">
        <v>27164</v>
      </c>
      <c r="I34" s="178">
        <v>21567</v>
      </c>
    </row>
    <row r="35" spans="1:9" ht="15.75">
      <c r="A35" s="168" t="s">
        <v>411</v>
      </c>
      <c r="B35" s="173" t="s">
        <v>557</v>
      </c>
      <c r="C35" s="581" t="s">
        <v>558</v>
      </c>
      <c r="D35" s="560"/>
      <c r="E35" s="560"/>
      <c r="F35" s="560"/>
      <c r="G35" s="171" t="s">
        <v>632</v>
      </c>
      <c r="H35" s="178">
        <v>249</v>
      </c>
      <c r="I35" s="178">
        <v>500</v>
      </c>
    </row>
    <row r="36" spans="1:9" ht="15.75">
      <c r="A36" s="168" t="s">
        <v>433</v>
      </c>
      <c r="B36" s="173" t="s">
        <v>559</v>
      </c>
      <c r="C36" s="581" t="s">
        <v>560</v>
      </c>
      <c r="D36" s="560"/>
      <c r="E36" s="560"/>
      <c r="F36" s="560"/>
      <c r="G36" s="174"/>
      <c r="H36" s="178"/>
      <c r="I36" s="178"/>
    </row>
    <row r="37" spans="1:9" ht="15.75">
      <c r="A37" s="168" t="s">
        <v>561</v>
      </c>
      <c r="B37" s="173" t="s">
        <v>562</v>
      </c>
      <c r="C37" s="581" t="s">
        <v>563</v>
      </c>
      <c r="D37" s="560"/>
      <c r="E37" s="560"/>
      <c r="F37" s="560"/>
      <c r="G37" s="171" t="s">
        <v>633</v>
      </c>
      <c r="H37" s="178">
        <v>1419</v>
      </c>
      <c r="I37" s="178">
        <v>2075</v>
      </c>
    </row>
    <row r="38" spans="1:9" ht="15.75">
      <c r="A38" s="168" t="s">
        <v>564</v>
      </c>
      <c r="B38" s="173" t="s">
        <v>565</v>
      </c>
      <c r="C38" s="581" t="s">
        <v>566</v>
      </c>
      <c r="D38" s="560"/>
      <c r="E38" s="560"/>
      <c r="F38" s="560"/>
      <c r="G38" s="174"/>
      <c r="H38" s="178"/>
      <c r="I38" s="178"/>
    </row>
    <row r="39" spans="1:9" ht="15.75">
      <c r="A39" s="168" t="s">
        <v>567</v>
      </c>
      <c r="B39" s="173" t="s">
        <v>532</v>
      </c>
      <c r="C39" s="578" t="s">
        <v>532</v>
      </c>
      <c r="D39" s="560"/>
      <c r="E39" s="560"/>
      <c r="F39" s="560"/>
      <c r="G39" s="174"/>
      <c r="H39" s="178"/>
      <c r="I39" s="178"/>
    </row>
    <row r="40" spans="1:9" ht="15.75">
      <c r="A40" s="168" t="s">
        <v>568</v>
      </c>
      <c r="B40" s="173" t="s">
        <v>569</v>
      </c>
      <c r="C40" s="581" t="s">
        <v>569</v>
      </c>
      <c r="D40" s="560"/>
      <c r="E40" s="560"/>
      <c r="F40" s="560"/>
      <c r="G40" s="171" t="s">
        <v>637</v>
      </c>
      <c r="H40" s="178">
        <v>14869</v>
      </c>
      <c r="I40" s="178">
        <v>35130</v>
      </c>
    </row>
    <row r="41" spans="1:9" ht="15.75" customHeight="1">
      <c r="A41" s="168" t="s">
        <v>570</v>
      </c>
      <c r="B41" s="173" t="s">
        <v>571</v>
      </c>
      <c r="C41" s="578" t="s">
        <v>533</v>
      </c>
      <c r="D41" s="578"/>
      <c r="E41" s="578"/>
      <c r="F41" s="578"/>
      <c r="G41" s="174"/>
      <c r="H41" s="178"/>
      <c r="I41" s="178"/>
    </row>
    <row r="42" spans="1:9" ht="15.75" customHeight="1">
      <c r="A42" s="168" t="s">
        <v>572</v>
      </c>
      <c r="B42" s="173" t="s">
        <v>573</v>
      </c>
      <c r="C42" s="578" t="s">
        <v>574</v>
      </c>
      <c r="D42" s="560"/>
      <c r="E42" s="560"/>
      <c r="F42" s="560"/>
      <c r="G42" s="174"/>
      <c r="H42" s="178"/>
      <c r="I42" s="178"/>
    </row>
    <row r="43" spans="1:9" ht="15.75">
      <c r="A43" s="168" t="s">
        <v>575</v>
      </c>
      <c r="B43" s="173" t="s">
        <v>576</v>
      </c>
      <c r="C43" s="578" t="s">
        <v>534</v>
      </c>
      <c r="D43" s="560"/>
      <c r="E43" s="560"/>
      <c r="F43" s="560"/>
      <c r="G43" s="174"/>
      <c r="H43" s="178"/>
      <c r="I43" s="178"/>
    </row>
    <row r="44" spans="1:9" ht="15.75">
      <c r="A44" s="168" t="s">
        <v>577</v>
      </c>
      <c r="B44" s="173" t="s">
        <v>578</v>
      </c>
      <c r="C44" s="578" t="s">
        <v>579</v>
      </c>
      <c r="D44" s="560"/>
      <c r="E44" s="560"/>
      <c r="F44" s="560"/>
      <c r="G44" s="171" t="s">
        <v>641</v>
      </c>
      <c r="H44" s="178">
        <v>9686</v>
      </c>
      <c r="I44" s="178">
        <v>46750</v>
      </c>
    </row>
    <row r="45" spans="1:9" ht="15.75">
      <c r="A45" s="168" t="s">
        <v>580</v>
      </c>
      <c r="B45" s="173" t="s">
        <v>581</v>
      </c>
      <c r="C45" s="590" t="s">
        <v>535</v>
      </c>
      <c r="D45" s="583"/>
      <c r="E45" s="583"/>
      <c r="F45" s="584"/>
      <c r="G45" s="174"/>
      <c r="H45" s="182"/>
      <c r="I45" s="178"/>
    </row>
    <row r="46" spans="1:9" ht="15.75">
      <c r="A46" s="170" t="s">
        <v>413</v>
      </c>
      <c r="B46" s="183" t="s">
        <v>536</v>
      </c>
      <c r="C46" s="597" t="s">
        <v>536</v>
      </c>
      <c r="D46" s="598"/>
      <c r="E46" s="598"/>
      <c r="F46" s="599"/>
      <c r="G46" s="174"/>
      <c r="H46" s="178"/>
      <c r="I46" s="182"/>
    </row>
    <row r="47" spans="1:9" ht="15.75">
      <c r="A47" s="170" t="s">
        <v>436</v>
      </c>
      <c r="B47" s="170" t="s">
        <v>537</v>
      </c>
      <c r="C47" s="576" t="s">
        <v>537</v>
      </c>
      <c r="D47" s="598"/>
      <c r="E47" s="598"/>
      <c r="F47" s="599"/>
      <c r="G47" s="171"/>
      <c r="H47" s="175"/>
      <c r="I47" s="184"/>
    </row>
    <row r="48" spans="1:9" ht="15.75">
      <c r="A48" s="177" t="s">
        <v>518</v>
      </c>
      <c r="B48" s="173" t="s">
        <v>582</v>
      </c>
      <c r="C48" s="590" t="s">
        <v>538</v>
      </c>
      <c r="D48" s="583"/>
      <c r="E48" s="583"/>
      <c r="F48" s="584"/>
      <c r="G48" s="174"/>
      <c r="H48" s="178"/>
      <c r="I48" s="182"/>
    </row>
    <row r="49" spans="1:9" ht="15.75">
      <c r="A49" s="177" t="s">
        <v>407</v>
      </c>
      <c r="B49" s="173" t="s">
        <v>539</v>
      </c>
      <c r="C49" s="590" t="s">
        <v>539</v>
      </c>
      <c r="D49" s="583"/>
      <c r="E49" s="583"/>
      <c r="F49" s="584"/>
      <c r="G49" s="174"/>
      <c r="H49" s="178"/>
      <c r="I49" s="182"/>
    </row>
    <row r="50" spans="1:9" ht="15.75">
      <c r="A50" s="177" t="s">
        <v>583</v>
      </c>
      <c r="B50" s="173" t="s">
        <v>584</v>
      </c>
      <c r="C50" s="590" t="s">
        <v>540</v>
      </c>
      <c r="D50" s="583"/>
      <c r="E50" s="583"/>
      <c r="F50" s="584"/>
      <c r="G50" s="174"/>
      <c r="H50" s="178"/>
      <c r="I50" s="182"/>
    </row>
    <row r="51" spans="1:9" ht="15.75">
      <c r="A51" s="170" t="s">
        <v>443</v>
      </c>
      <c r="B51" s="183" t="s">
        <v>541</v>
      </c>
      <c r="C51" s="597" t="s">
        <v>541</v>
      </c>
      <c r="D51" s="598"/>
      <c r="E51" s="598"/>
      <c r="F51" s="599"/>
      <c r="G51" s="171" t="s">
        <v>636</v>
      </c>
      <c r="H51" s="172">
        <v>360</v>
      </c>
      <c r="I51" s="172">
        <v>22</v>
      </c>
    </row>
    <row r="52" spans="1:9" ht="30" customHeight="1">
      <c r="A52" s="170" t="s">
        <v>472</v>
      </c>
      <c r="B52" s="183" t="s">
        <v>542</v>
      </c>
      <c r="C52" s="587" t="s">
        <v>542</v>
      </c>
      <c r="D52" s="588"/>
      <c r="E52" s="588"/>
      <c r="F52" s="589"/>
      <c r="G52" s="171"/>
      <c r="H52" s="175"/>
      <c r="I52" s="175"/>
    </row>
    <row r="53" spans="1:9" ht="15.75">
      <c r="A53" s="170" t="s">
        <v>515</v>
      </c>
      <c r="B53" s="183" t="s">
        <v>585</v>
      </c>
      <c r="C53" s="597" t="s">
        <v>585</v>
      </c>
      <c r="D53" s="598"/>
      <c r="E53" s="598"/>
      <c r="F53" s="599"/>
      <c r="G53" s="171"/>
      <c r="H53" s="175"/>
      <c r="I53" s="175"/>
    </row>
    <row r="54" spans="1:9" ht="30" customHeight="1">
      <c r="A54" s="170" t="s">
        <v>544</v>
      </c>
      <c r="B54" s="170" t="s">
        <v>543</v>
      </c>
      <c r="C54" s="575" t="s">
        <v>543</v>
      </c>
      <c r="D54" s="588"/>
      <c r="E54" s="588"/>
      <c r="F54" s="589"/>
      <c r="G54" s="171"/>
      <c r="H54" s="172">
        <v>-3070</v>
      </c>
      <c r="I54" s="172">
        <v>10736</v>
      </c>
    </row>
    <row r="55" spans="1:9" ht="15.75">
      <c r="A55" s="170" t="s">
        <v>405</v>
      </c>
      <c r="B55" s="170" t="s">
        <v>545</v>
      </c>
      <c r="C55" s="576" t="s">
        <v>545</v>
      </c>
      <c r="D55" s="598"/>
      <c r="E55" s="598"/>
      <c r="F55" s="599"/>
      <c r="G55" s="171"/>
      <c r="H55" s="178"/>
      <c r="I55" s="178"/>
    </row>
    <row r="56" spans="1:9" ht="15.75">
      <c r="A56" s="170" t="s">
        <v>586</v>
      </c>
      <c r="B56" s="183" t="s">
        <v>546</v>
      </c>
      <c r="C56" s="597" t="s">
        <v>546</v>
      </c>
      <c r="D56" s="598"/>
      <c r="E56" s="598"/>
      <c r="F56" s="599"/>
      <c r="G56" s="171"/>
      <c r="H56" s="178">
        <v>-3070</v>
      </c>
      <c r="I56" s="178">
        <v>10736</v>
      </c>
    </row>
    <row r="57" spans="1:9" ht="15.75">
      <c r="A57" s="177" t="s">
        <v>405</v>
      </c>
      <c r="B57" s="173" t="s">
        <v>587</v>
      </c>
      <c r="C57" s="590" t="s">
        <v>587</v>
      </c>
      <c r="D57" s="583"/>
      <c r="E57" s="583"/>
      <c r="F57" s="584"/>
      <c r="G57" s="174"/>
      <c r="H57" s="185"/>
      <c r="I57" s="185"/>
    </row>
    <row r="58" spans="1:9" ht="15.75">
      <c r="A58" s="177" t="s">
        <v>407</v>
      </c>
      <c r="B58" s="173" t="s">
        <v>588</v>
      </c>
      <c r="C58" s="590" t="s">
        <v>588</v>
      </c>
      <c r="D58" s="583"/>
      <c r="E58" s="583"/>
      <c r="F58" s="584"/>
      <c r="G58" s="174"/>
      <c r="H58" s="185"/>
      <c r="I58" s="185"/>
    </row>
    <row r="59" spans="1:9" ht="12.75">
      <c r="A59" s="186"/>
      <c r="B59" s="186"/>
      <c r="C59" s="186"/>
      <c r="D59" s="186"/>
      <c r="E59" s="160"/>
      <c r="F59" s="160"/>
      <c r="G59" s="187"/>
      <c r="H59" s="188"/>
      <c r="I59" s="188"/>
    </row>
    <row r="60" spans="1:9" ht="15" customHeight="1">
      <c r="A60" s="545" t="s">
        <v>622</v>
      </c>
      <c r="B60" s="545"/>
      <c r="C60" s="545"/>
      <c r="D60" s="545"/>
      <c r="E60" s="545"/>
      <c r="F60" s="545"/>
      <c r="G60" s="189" t="s">
        <v>106</v>
      </c>
      <c r="H60" s="566" t="s">
        <v>623</v>
      </c>
      <c r="I60" s="728"/>
    </row>
    <row r="61" spans="1:9" s="39" customFormat="1" ht="15" customHeight="1">
      <c r="A61" s="544" t="s">
        <v>107</v>
      </c>
      <c r="B61" s="544"/>
      <c r="C61" s="544"/>
      <c r="D61" s="544"/>
      <c r="E61" s="544"/>
      <c r="F61" s="544"/>
      <c r="G61" s="191" t="s">
        <v>108</v>
      </c>
      <c r="H61" s="543" t="s">
        <v>479</v>
      </c>
      <c r="I61" s="543"/>
    </row>
    <row r="62" spans="1:9" s="39" customFormat="1" ht="15" customHeight="1">
      <c r="A62" s="190"/>
      <c r="B62" s="190"/>
      <c r="C62" s="190"/>
      <c r="D62" s="190"/>
      <c r="E62" s="190"/>
      <c r="F62" s="190"/>
      <c r="G62" s="191"/>
      <c r="H62" s="192"/>
      <c r="I62" s="192"/>
    </row>
    <row r="63" spans="1:9" ht="12.75" customHeight="1">
      <c r="A63" s="565" t="s">
        <v>644</v>
      </c>
      <c r="B63" s="565"/>
      <c r="C63" s="565"/>
      <c r="D63" s="565"/>
      <c r="E63" s="565"/>
      <c r="F63" s="565"/>
      <c r="G63" s="193" t="s">
        <v>109</v>
      </c>
      <c r="H63" s="562" t="s">
        <v>624</v>
      </c>
      <c r="I63" s="562"/>
    </row>
    <row r="64" spans="1:9" ht="12.75" customHeight="1">
      <c r="A64" s="564" t="s">
        <v>110</v>
      </c>
      <c r="B64" s="564"/>
      <c r="C64" s="564"/>
      <c r="D64" s="564"/>
      <c r="E64" s="564"/>
      <c r="F64" s="564"/>
      <c r="G64" s="194" t="s">
        <v>111</v>
      </c>
      <c r="H64" s="563" t="s">
        <v>479</v>
      </c>
      <c r="I64" s="563"/>
    </row>
  </sheetData>
  <sheetProtection/>
  <mergeCells count="64">
    <mergeCell ref="G2:I2"/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36:F36"/>
    <mergeCell ref="C37:F37"/>
    <mergeCell ref="C43:F43"/>
    <mergeCell ref="C44:F44"/>
    <mergeCell ref="C38:F38"/>
    <mergeCell ref="C39:F39"/>
    <mergeCell ref="C40:F40"/>
    <mergeCell ref="C41:F41"/>
    <mergeCell ref="C33:F33"/>
    <mergeCell ref="C34:F34"/>
    <mergeCell ref="C35:F35"/>
    <mergeCell ref="C28:F28"/>
    <mergeCell ref="C29:F29"/>
    <mergeCell ref="C30:F30"/>
    <mergeCell ref="C31:F31"/>
    <mergeCell ref="C32:F32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C47:F47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58:F58"/>
    <mergeCell ref="C52:F52"/>
    <mergeCell ref="C53:F53"/>
    <mergeCell ref="C54:F54"/>
    <mergeCell ref="C55:F55"/>
    <mergeCell ref="G3:I3"/>
    <mergeCell ref="C51:F51"/>
    <mergeCell ref="C56:F56"/>
    <mergeCell ref="C57:F57"/>
    <mergeCell ref="A19:I19"/>
    <mergeCell ref="C48:F48"/>
    <mergeCell ref="C49:F49"/>
    <mergeCell ref="C50:F50"/>
    <mergeCell ref="C45:F45"/>
    <mergeCell ref="C46:F4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showZeros="0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3.28125" style="43" customWidth="1"/>
    <col min="2" max="2" width="26.140625" style="43" customWidth="1"/>
    <col min="3" max="3" width="6.8515625" style="43" customWidth="1"/>
    <col min="4" max="6" width="9.140625" style="43" customWidth="1"/>
    <col min="7" max="7" width="10.140625" style="43" customWidth="1"/>
    <col min="8" max="8" width="9.140625" style="43" customWidth="1"/>
    <col min="9" max="10" width="7.8515625" style="43" customWidth="1"/>
    <col min="11" max="16384" width="9.140625" style="43" customWidth="1"/>
  </cols>
  <sheetData>
    <row r="1" spans="1:10" ht="12.75">
      <c r="A1" s="195"/>
      <c r="B1" s="195"/>
      <c r="C1" s="195"/>
      <c r="D1" s="195"/>
      <c r="E1" s="195"/>
      <c r="F1" s="196"/>
      <c r="G1" s="197"/>
      <c r="H1" s="195"/>
      <c r="I1" s="195"/>
      <c r="J1" s="195"/>
    </row>
    <row r="2" spans="1:10" ht="26.25" customHeight="1">
      <c r="A2" s="198"/>
      <c r="B2" s="195"/>
      <c r="C2" s="195"/>
      <c r="D2" s="195"/>
      <c r="E2" s="195">
        <v>13</v>
      </c>
      <c r="F2" s="742"/>
      <c r="G2" s="743"/>
      <c r="H2" s="743"/>
      <c r="I2" s="743"/>
      <c r="J2" s="743"/>
    </row>
    <row r="3" spans="1:10" ht="12.75">
      <c r="A3" s="195"/>
      <c r="B3" s="195"/>
      <c r="C3" s="199"/>
      <c r="D3" s="200"/>
      <c r="E3" s="195"/>
      <c r="F3" s="201"/>
      <c r="G3" s="195"/>
      <c r="H3" s="195"/>
      <c r="I3" s="195"/>
      <c r="J3" s="195"/>
    </row>
    <row r="4" spans="1:10" ht="7.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</row>
    <row r="5" spans="1:13" ht="15.75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45"/>
      <c r="L5" s="45"/>
      <c r="M5" s="45"/>
    </row>
    <row r="6" spans="1:13" ht="14.25" customHeight="1">
      <c r="A6" s="551" t="s">
        <v>629</v>
      </c>
      <c r="B6" s="551"/>
      <c r="C6" s="551"/>
      <c r="D6" s="551"/>
      <c r="E6" s="551"/>
      <c r="F6" s="551"/>
      <c r="G6" s="551"/>
      <c r="H6" s="551"/>
      <c r="I6" s="551"/>
      <c r="J6" s="551"/>
      <c r="K6" s="46"/>
      <c r="L6" s="46"/>
      <c r="M6" s="46"/>
    </row>
    <row r="7" spans="1:13" ht="15" customHeight="1">
      <c r="A7" s="552" t="s">
        <v>395</v>
      </c>
      <c r="B7" s="552"/>
      <c r="C7" s="552"/>
      <c r="D7" s="552"/>
      <c r="E7" s="552"/>
      <c r="F7" s="552"/>
      <c r="G7" s="552"/>
      <c r="H7" s="552"/>
      <c r="I7" s="552"/>
      <c r="J7" s="552"/>
      <c r="K7" s="49"/>
      <c r="L7" s="49"/>
      <c r="M7" s="49"/>
    </row>
    <row r="8" spans="1:13" ht="14.25" customHeight="1">
      <c r="A8" s="730" t="s">
        <v>642</v>
      </c>
      <c r="B8" s="730"/>
      <c r="C8" s="730"/>
      <c r="D8" s="730"/>
      <c r="E8" s="730"/>
      <c r="F8" s="730"/>
      <c r="G8" s="730"/>
      <c r="H8" s="730"/>
      <c r="I8" s="730"/>
      <c r="J8" s="730"/>
      <c r="K8" s="46"/>
      <c r="L8" s="46"/>
      <c r="M8" s="46"/>
    </row>
    <row r="9" spans="1:13" ht="27.75" customHeight="1">
      <c r="A9" s="546" t="s">
        <v>0</v>
      </c>
      <c r="B9" s="546"/>
      <c r="C9" s="546"/>
      <c r="D9" s="546"/>
      <c r="E9" s="546"/>
      <c r="F9" s="546"/>
      <c r="G9" s="546"/>
      <c r="H9" s="546"/>
      <c r="I9" s="546"/>
      <c r="J9" s="546"/>
      <c r="K9" s="50"/>
      <c r="L9" s="50"/>
      <c r="M9" s="50"/>
    </row>
    <row r="10" spans="1:13" ht="10.5" customHeight="1">
      <c r="A10" s="547"/>
      <c r="B10" s="547"/>
      <c r="C10" s="547"/>
      <c r="D10" s="547"/>
      <c r="E10" s="547"/>
      <c r="F10" s="547"/>
      <c r="G10" s="547"/>
      <c r="H10" s="547"/>
      <c r="I10" s="547"/>
      <c r="J10" s="547"/>
      <c r="K10" s="50"/>
      <c r="L10" s="50"/>
      <c r="M10" s="50"/>
    </row>
    <row r="11" spans="1:13" ht="14.25" customHeight="1">
      <c r="A11" s="548" t="s">
        <v>1</v>
      </c>
      <c r="B11" s="548"/>
      <c r="C11" s="548"/>
      <c r="D11" s="548"/>
      <c r="E11" s="548"/>
      <c r="F11" s="548"/>
      <c r="G11" s="548"/>
      <c r="H11" s="548"/>
      <c r="I11" s="548"/>
      <c r="J11" s="548"/>
      <c r="K11" s="13"/>
      <c r="L11" s="13"/>
      <c r="M11" s="13"/>
    </row>
    <row r="12" spans="1:13" ht="15.75">
      <c r="A12" s="549" t="s">
        <v>271</v>
      </c>
      <c r="B12" s="549"/>
      <c r="C12" s="549"/>
      <c r="D12" s="549"/>
      <c r="E12" s="549"/>
      <c r="F12" s="549"/>
      <c r="G12" s="549"/>
      <c r="H12" s="549"/>
      <c r="I12" s="549"/>
      <c r="J12" s="549"/>
      <c r="K12" s="46"/>
      <c r="L12" s="46"/>
      <c r="M12" s="46"/>
    </row>
    <row r="13" spans="1:13" ht="11.2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46"/>
      <c r="L13" s="46"/>
      <c r="M13" s="46"/>
    </row>
    <row r="14" spans="1:13" ht="15.75">
      <c r="A14" s="731" t="s">
        <v>643</v>
      </c>
      <c r="B14" s="731"/>
      <c r="C14" s="731"/>
      <c r="D14" s="731"/>
      <c r="E14" s="731"/>
      <c r="F14" s="731"/>
      <c r="G14" s="731"/>
      <c r="H14" s="731"/>
      <c r="I14" s="731"/>
      <c r="J14" s="731"/>
      <c r="K14" s="46"/>
      <c r="L14" s="46"/>
      <c r="M14" s="46"/>
    </row>
    <row r="15" spans="1:13" ht="13.5" customHeight="1">
      <c r="A15" s="203"/>
      <c r="B15" s="203"/>
      <c r="C15" s="732" t="s">
        <v>397</v>
      </c>
      <c r="D15" s="732"/>
      <c r="E15" s="732"/>
      <c r="F15" s="203"/>
      <c r="G15" s="203"/>
      <c r="H15" s="203"/>
      <c r="I15" s="203"/>
      <c r="J15" s="203"/>
      <c r="K15" s="46"/>
      <c r="L15" s="46"/>
      <c r="M15" s="46"/>
    </row>
    <row r="16" spans="1:10" ht="12.75">
      <c r="A16" s="204"/>
      <c r="B16" s="204"/>
      <c r="C16" s="204"/>
      <c r="D16" s="204"/>
      <c r="E16" s="205" t="s">
        <v>2</v>
      </c>
      <c r="F16" s="206"/>
      <c r="G16" s="206"/>
      <c r="H16" s="206"/>
      <c r="I16" s="206"/>
      <c r="J16" s="206"/>
    </row>
    <row r="17" spans="1:10" ht="13.5" customHeight="1">
      <c r="A17" s="733" t="s">
        <v>370</v>
      </c>
      <c r="B17" s="735" t="s">
        <v>399</v>
      </c>
      <c r="C17" s="735" t="s">
        <v>3</v>
      </c>
      <c r="D17" s="735" t="s">
        <v>19</v>
      </c>
      <c r="E17" s="735"/>
      <c r="F17" s="735"/>
      <c r="G17" s="735"/>
      <c r="H17" s="735"/>
      <c r="I17" s="736" t="s">
        <v>4</v>
      </c>
      <c r="J17" s="735" t="s">
        <v>5</v>
      </c>
    </row>
    <row r="18" spans="1:10" ht="92.25" customHeight="1">
      <c r="A18" s="734"/>
      <c r="B18" s="735"/>
      <c r="C18" s="735"/>
      <c r="D18" s="52" t="s">
        <v>510</v>
      </c>
      <c r="E18" s="52" t="s">
        <v>511</v>
      </c>
      <c r="F18" s="52" t="s">
        <v>6</v>
      </c>
      <c r="G18" s="52" t="s">
        <v>475</v>
      </c>
      <c r="H18" s="53" t="s">
        <v>7</v>
      </c>
      <c r="I18" s="737"/>
      <c r="J18" s="735"/>
    </row>
    <row r="19" spans="1:10" ht="12.75">
      <c r="A19" s="54">
        <v>1</v>
      </c>
      <c r="B19" s="55">
        <v>2</v>
      </c>
      <c r="C19" s="55">
        <v>3</v>
      </c>
      <c r="D19" s="56">
        <v>4</v>
      </c>
      <c r="E19" s="55">
        <v>5</v>
      </c>
      <c r="F19" s="54">
        <v>6</v>
      </c>
      <c r="G19" s="55">
        <v>7</v>
      </c>
      <c r="H19" s="54">
        <v>8</v>
      </c>
      <c r="I19" s="57">
        <v>9</v>
      </c>
      <c r="J19" s="58">
        <v>10</v>
      </c>
    </row>
    <row r="20" spans="1:10" ht="15.75">
      <c r="A20" s="52" t="s">
        <v>371</v>
      </c>
      <c r="B20" s="59" t="s">
        <v>274</v>
      </c>
      <c r="C20" s="60"/>
      <c r="D20" s="61"/>
      <c r="E20" s="62"/>
      <c r="F20" s="62"/>
      <c r="G20" s="61"/>
      <c r="H20" s="132">
        <v>24158</v>
      </c>
      <c r="I20" s="132">
        <v>24158</v>
      </c>
      <c r="J20" s="62"/>
    </row>
    <row r="21" spans="1:10" ht="38.25">
      <c r="A21" s="64" t="s">
        <v>372</v>
      </c>
      <c r="B21" s="65" t="s">
        <v>8</v>
      </c>
      <c r="C21" s="60"/>
      <c r="D21" s="66" t="s">
        <v>9</v>
      </c>
      <c r="E21" s="66"/>
      <c r="F21" s="66" t="s">
        <v>9</v>
      </c>
      <c r="G21" s="67"/>
      <c r="H21" s="67"/>
      <c r="I21" s="63"/>
      <c r="J21" s="66" t="s">
        <v>9</v>
      </c>
    </row>
    <row r="22" spans="1:10" ht="38.25">
      <c r="A22" s="64" t="s">
        <v>373</v>
      </c>
      <c r="B22" s="65" t="s">
        <v>10</v>
      </c>
      <c r="C22" s="60"/>
      <c r="D22" s="66" t="s">
        <v>9</v>
      </c>
      <c r="E22" s="66"/>
      <c r="F22" s="66" t="s">
        <v>9</v>
      </c>
      <c r="G22" s="67"/>
      <c r="H22" s="67"/>
      <c r="I22" s="63"/>
      <c r="J22" s="66" t="s">
        <v>9</v>
      </c>
    </row>
    <row r="23" spans="1:10" ht="25.5">
      <c r="A23" s="64" t="s">
        <v>374</v>
      </c>
      <c r="B23" s="65" t="s">
        <v>11</v>
      </c>
      <c r="C23" s="68"/>
      <c r="D23" s="66" t="s">
        <v>9</v>
      </c>
      <c r="E23" s="66"/>
      <c r="F23" s="67"/>
      <c r="G23" s="66" t="s">
        <v>9</v>
      </c>
      <c r="H23" s="63">
        <v>0</v>
      </c>
      <c r="I23" s="63">
        <v>0</v>
      </c>
      <c r="J23" s="66" t="s">
        <v>9</v>
      </c>
    </row>
    <row r="24" spans="1:10" ht="15.75">
      <c r="A24" s="64" t="s">
        <v>375</v>
      </c>
      <c r="B24" s="65" t="s">
        <v>12</v>
      </c>
      <c r="C24" s="68"/>
      <c r="D24" s="66" t="s">
        <v>9</v>
      </c>
      <c r="E24" s="66" t="s">
        <v>9</v>
      </c>
      <c r="F24" s="66"/>
      <c r="G24" s="66" t="s">
        <v>9</v>
      </c>
      <c r="H24" s="67"/>
      <c r="I24" s="63"/>
      <c r="J24" s="66" t="s">
        <v>9</v>
      </c>
    </row>
    <row r="25" spans="1:10" ht="15.75">
      <c r="A25" s="64" t="s">
        <v>376</v>
      </c>
      <c r="B25" s="65" t="s">
        <v>13</v>
      </c>
      <c r="C25" s="68"/>
      <c r="D25" s="66" t="s">
        <v>9</v>
      </c>
      <c r="E25" s="66" t="s">
        <v>9</v>
      </c>
      <c r="F25" s="66"/>
      <c r="G25" s="66" t="s">
        <v>9</v>
      </c>
      <c r="H25" s="67"/>
      <c r="I25" s="63"/>
      <c r="J25" s="66" t="s">
        <v>9</v>
      </c>
    </row>
    <row r="26" spans="1:10" ht="25.5">
      <c r="A26" s="64" t="s">
        <v>377</v>
      </c>
      <c r="B26" s="65" t="s">
        <v>14</v>
      </c>
      <c r="C26" s="68"/>
      <c r="D26" s="66"/>
      <c r="E26" s="66" t="s">
        <v>9</v>
      </c>
      <c r="F26" s="66" t="s">
        <v>9</v>
      </c>
      <c r="G26" s="67"/>
      <c r="H26" s="67"/>
      <c r="I26" s="63"/>
      <c r="J26" s="70"/>
    </row>
    <row r="27" spans="1:10" ht="25.5">
      <c r="A27" s="64" t="s">
        <v>378</v>
      </c>
      <c r="B27" s="65" t="s">
        <v>15</v>
      </c>
      <c r="C27" s="60"/>
      <c r="D27" s="66" t="s">
        <v>9</v>
      </c>
      <c r="E27" s="66" t="s">
        <v>9</v>
      </c>
      <c r="F27" s="66" t="s">
        <v>9</v>
      </c>
      <c r="G27" s="66"/>
      <c r="H27" s="66">
        <v>0</v>
      </c>
      <c r="I27" s="132"/>
      <c r="J27" s="70"/>
    </row>
    <row r="28" spans="1:10" ht="15.75">
      <c r="A28" s="52" t="s">
        <v>379</v>
      </c>
      <c r="B28" s="71" t="s">
        <v>273</v>
      </c>
      <c r="C28" s="60"/>
      <c r="D28" s="66"/>
      <c r="E28" s="70"/>
      <c r="F28" s="70"/>
      <c r="G28" s="66"/>
      <c r="H28" s="132">
        <v>34894</v>
      </c>
      <c r="I28" s="132">
        <v>34894</v>
      </c>
      <c r="J28" s="61"/>
    </row>
    <row r="29" spans="1:15" ht="31.5" customHeight="1">
      <c r="A29" s="64" t="s">
        <v>380</v>
      </c>
      <c r="B29" s="65" t="s">
        <v>8</v>
      </c>
      <c r="C29" s="60"/>
      <c r="D29" s="66" t="s">
        <v>9</v>
      </c>
      <c r="E29" s="66"/>
      <c r="F29" s="66" t="s">
        <v>9</v>
      </c>
      <c r="G29" s="67"/>
      <c r="H29" s="67"/>
      <c r="I29" s="63"/>
      <c r="J29" s="66" t="s">
        <v>9</v>
      </c>
      <c r="O29" s="133"/>
    </row>
    <row r="30" spans="1:10" ht="38.25">
      <c r="A30" s="64" t="s">
        <v>381</v>
      </c>
      <c r="B30" s="65" t="s">
        <v>10</v>
      </c>
      <c r="C30" s="60"/>
      <c r="D30" s="66" t="s">
        <v>9</v>
      </c>
      <c r="E30" s="66"/>
      <c r="F30" s="66" t="s">
        <v>9</v>
      </c>
      <c r="G30" s="67"/>
      <c r="H30" s="67"/>
      <c r="I30" s="63"/>
      <c r="J30" s="66" t="s">
        <v>9</v>
      </c>
    </row>
    <row r="31" spans="1:10" ht="25.5">
      <c r="A31" s="64" t="s">
        <v>382</v>
      </c>
      <c r="B31" s="65" t="s">
        <v>16</v>
      </c>
      <c r="C31" s="60"/>
      <c r="D31" s="66" t="s">
        <v>9</v>
      </c>
      <c r="E31" s="66"/>
      <c r="F31" s="67"/>
      <c r="G31" s="66" t="s">
        <v>9</v>
      </c>
      <c r="H31" s="69"/>
      <c r="I31" s="63"/>
      <c r="J31" s="66" t="s">
        <v>9</v>
      </c>
    </row>
    <row r="32" spans="1:10" ht="15.75">
      <c r="A32" s="64" t="s">
        <v>383</v>
      </c>
      <c r="B32" s="65" t="s">
        <v>12</v>
      </c>
      <c r="C32" s="60"/>
      <c r="D32" s="66" t="s">
        <v>9</v>
      </c>
      <c r="E32" s="66" t="s">
        <v>9</v>
      </c>
      <c r="F32" s="66"/>
      <c r="G32" s="66" t="s">
        <v>9</v>
      </c>
      <c r="H32" s="67"/>
      <c r="I32" s="63"/>
      <c r="J32" s="66" t="s">
        <v>9</v>
      </c>
    </row>
    <row r="33" spans="1:10" ht="15.75">
      <c r="A33" s="64" t="s">
        <v>384</v>
      </c>
      <c r="B33" s="65" t="s">
        <v>13</v>
      </c>
      <c r="C33" s="60"/>
      <c r="D33" s="66" t="s">
        <v>9</v>
      </c>
      <c r="E33" s="66" t="s">
        <v>9</v>
      </c>
      <c r="F33" s="66"/>
      <c r="G33" s="66" t="s">
        <v>9</v>
      </c>
      <c r="H33" s="67"/>
      <c r="I33" s="63"/>
      <c r="J33" s="66" t="s">
        <v>9</v>
      </c>
    </row>
    <row r="34" spans="1:10" ht="25.5">
      <c r="A34" s="64" t="s">
        <v>385</v>
      </c>
      <c r="B34" s="65" t="s">
        <v>14</v>
      </c>
      <c r="C34" s="60"/>
      <c r="D34" s="66"/>
      <c r="E34" s="66" t="s">
        <v>9</v>
      </c>
      <c r="F34" s="66" t="s">
        <v>9</v>
      </c>
      <c r="G34" s="67"/>
      <c r="H34" s="67"/>
      <c r="I34" s="63"/>
      <c r="J34" s="70"/>
    </row>
    <row r="35" spans="1:10" ht="25.5">
      <c r="A35" s="64" t="s">
        <v>386</v>
      </c>
      <c r="B35" s="72" t="s">
        <v>15</v>
      </c>
      <c r="C35" s="60"/>
      <c r="D35" s="66" t="s">
        <v>9</v>
      </c>
      <c r="E35" s="66" t="s">
        <v>9</v>
      </c>
      <c r="F35" s="66" t="s">
        <v>9</v>
      </c>
      <c r="G35" s="66"/>
      <c r="H35" s="131">
        <v>-3070</v>
      </c>
      <c r="I35" s="131">
        <v>-3070</v>
      </c>
      <c r="J35" s="70"/>
    </row>
    <row r="36" spans="1:10" ht="15.75" customHeight="1">
      <c r="A36" s="52" t="s">
        <v>387</v>
      </c>
      <c r="B36" s="73" t="s">
        <v>272</v>
      </c>
      <c r="C36" s="60"/>
      <c r="D36" s="62"/>
      <c r="E36" s="61"/>
      <c r="F36" s="61"/>
      <c r="G36" s="62"/>
      <c r="H36" s="132">
        <v>31824</v>
      </c>
      <c r="I36" s="132">
        <v>31824</v>
      </c>
      <c r="J36" s="61"/>
    </row>
    <row r="37" spans="1:10" ht="12.75" customHeight="1">
      <c r="A37" s="747" t="s">
        <v>18</v>
      </c>
      <c r="B37" s="748"/>
      <c r="C37" s="42"/>
      <c r="D37" s="42"/>
      <c r="E37" s="42"/>
      <c r="F37" s="42"/>
      <c r="G37" s="42"/>
      <c r="H37" s="42"/>
      <c r="I37" s="42"/>
      <c r="J37" s="42"/>
    </row>
    <row r="38" spans="1:10" ht="18" customHeight="1">
      <c r="A38" s="749" t="s">
        <v>622</v>
      </c>
      <c r="B38" s="749"/>
      <c r="C38" s="749"/>
      <c r="D38" s="44"/>
      <c r="E38" s="750" t="s">
        <v>17</v>
      </c>
      <c r="F38" s="750"/>
      <c r="G38" s="42"/>
      <c r="H38" s="749" t="s">
        <v>623</v>
      </c>
      <c r="I38" s="749"/>
      <c r="J38" s="749"/>
    </row>
    <row r="39" spans="1:10" ht="30.75" customHeight="1">
      <c r="A39" s="751" t="s">
        <v>590</v>
      </c>
      <c r="B39" s="751"/>
      <c r="C39" s="751"/>
      <c r="D39" s="74"/>
      <c r="E39" s="738" t="s">
        <v>547</v>
      </c>
      <c r="F39" s="738"/>
      <c r="G39" s="42"/>
      <c r="H39" s="738" t="s">
        <v>479</v>
      </c>
      <c r="I39" s="739"/>
      <c r="J39" s="739"/>
    </row>
    <row r="40" spans="1:10" ht="14.25" customHeight="1">
      <c r="A40" s="47"/>
      <c r="B40" s="47"/>
      <c r="C40" s="47"/>
      <c r="D40" s="74"/>
      <c r="E40" s="48"/>
      <c r="F40" s="48"/>
      <c r="G40" s="42"/>
      <c r="H40" s="48"/>
      <c r="I40" s="41"/>
      <c r="J40" s="41"/>
    </row>
    <row r="41" spans="1:10" ht="16.5" customHeight="1">
      <c r="A41" s="740" t="s">
        <v>644</v>
      </c>
      <c r="B41" s="740"/>
      <c r="C41" s="740"/>
      <c r="D41" s="75"/>
      <c r="E41" s="741" t="s">
        <v>17</v>
      </c>
      <c r="F41" s="741"/>
      <c r="G41" s="76"/>
      <c r="H41" s="740" t="s">
        <v>624</v>
      </c>
      <c r="I41" s="740"/>
      <c r="J41" s="740"/>
    </row>
    <row r="42" spans="1:10" ht="26.25" customHeight="1">
      <c r="A42" s="744" t="s">
        <v>112</v>
      </c>
      <c r="B42" s="744"/>
      <c r="C42" s="744"/>
      <c r="D42" s="77"/>
      <c r="E42" s="745" t="s">
        <v>547</v>
      </c>
      <c r="F42" s="745"/>
      <c r="G42" s="76"/>
      <c r="H42" s="745" t="s">
        <v>479</v>
      </c>
      <c r="I42" s="746"/>
      <c r="J42" s="746"/>
    </row>
    <row r="43" spans="1:10" ht="12.75">
      <c r="A43" s="51"/>
      <c r="B43" s="51"/>
      <c r="C43" s="51"/>
      <c r="D43" s="42"/>
      <c r="E43" s="42"/>
      <c r="F43" s="42"/>
      <c r="G43" s="42"/>
      <c r="H43" s="42"/>
      <c r="I43" s="42"/>
      <c r="J43" s="42"/>
    </row>
    <row r="44" spans="3:10" ht="12.75">
      <c r="C44" s="42"/>
      <c r="D44" s="42"/>
      <c r="E44" s="42"/>
      <c r="F44" s="42"/>
      <c r="G44" s="42"/>
      <c r="H44" s="42"/>
      <c r="I44" s="42"/>
      <c r="J44" s="42"/>
    </row>
  </sheetData>
  <sheetProtection/>
  <mergeCells count="30">
    <mergeCell ref="F2:J2"/>
    <mergeCell ref="A42:C42"/>
    <mergeCell ref="E42:F42"/>
    <mergeCell ref="H42:J42"/>
    <mergeCell ref="A37:B37"/>
    <mergeCell ref="A38:C38"/>
    <mergeCell ref="E38:F38"/>
    <mergeCell ref="H38:J38"/>
    <mergeCell ref="A39:C39"/>
    <mergeCell ref="E39:F39"/>
    <mergeCell ref="H39:J39"/>
    <mergeCell ref="A41:C41"/>
    <mergeCell ref="E41:F41"/>
    <mergeCell ref="H41:J41"/>
    <mergeCell ref="A14:J14"/>
    <mergeCell ref="C15:E15"/>
    <mergeCell ref="A17:A18"/>
    <mergeCell ref="B17:B18"/>
    <mergeCell ref="C17:C18"/>
    <mergeCell ref="D17:H17"/>
    <mergeCell ref="I17:I18"/>
    <mergeCell ref="J17:J18"/>
    <mergeCell ref="A5:J5"/>
    <mergeCell ref="A6:J6"/>
    <mergeCell ref="A7:J7"/>
    <mergeCell ref="A8:J8"/>
    <mergeCell ref="A9:J9"/>
    <mergeCell ref="A10:J10"/>
    <mergeCell ref="A11:J11"/>
    <mergeCell ref="A12:J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showGridLines="0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8515625" style="78" customWidth="1"/>
    <col min="2" max="3" width="1.28515625" style="36" customWidth="1"/>
    <col min="4" max="4" width="2.7109375" style="36" customWidth="1"/>
    <col min="5" max="5" width="27.140625" style="36" customWidth="1"/>
    <col min="6" max="6" width="8.28125" style="80" customWidth="1"/>
    <col min="7" max="7" width="10.57421875" style="78" customWidth="1"/>
    <col min="8" max="8" width="13.28125" style="78" customWidth="1"/>
    <col min="9" max="9" width="10.7109375" style="78" customWidth="1"/>
    <col min="10" max="10" width="10.8515625" style="78" customWidth="1"/>
    <col min="11" max="11" width="11.8515625" style="78" customWidth="1"/>
    <col min="12" max="12" width="10.7109375" style="78" customWidth="1"/>
    <col min="13" max="16384" width="9.140625" style="78" customWidth="1"/>
  </cols>
  <sheetData>
    <row r="1" spans="1:12" ht="12.75">
      <c r="A1" s="207"/>
      <c r="B1" s="208"/>
      <c r="C1" s="208"/>
      <c r="D1" s="208"/>
      <c r="E1" s="208"/>
      <c r="F1" s="208"/>
      <c r="G1" s="207"/>
      <c r="H1" s="209"/>
      <c r="I1" s="210"/>
      <c r="J1" s="207"/>
      <c r="K1" s="207"/>
      <c r="L1" s="209"/>
    </row>
    <row r="2" spans="1:12" ht="21.75" customHeight="1">
      <c r="A2" s="209"/>
      <c r="B2" s="211"/>
      <c r="C2" s="211"/>
      <c r="D2" s="211"/>
      <c r="E2" s="211"/>
      <c r="F2" s="208"/>
      <c r="G2" s="212"/>
      <c r="H2" s="209"/>
      <c r="I2" s="810"/>
      <c r="J2" s="720"/>
      <c r="K2" s="720"/>
      <c r="L2" s="720"/>
    </row>
    <row r="3" spans="1:12" ht="12.75">
      <c r="A3" s="209"/>
      <c r="B3" s="211"/>
      <c r="C3" s="211"/>
      <c r="D3" s="211"/>
      <c r="E3" s="211"/>
      <c r="F3" s="208"/>
      <c r="G3" s="212">
        <v>14</v>
      </c>
      <c r="H3" s="209"/>
      <c r="I3" s="213"/>
      <c r="J3" s="209"/>
      <c r="K3" s="212"/>
      <c r="L3" s="209"/>
    </row>
    <row r="4" spans="1:12" ht="12.75">
      <c r="A4" s="209"/>
      <c r="B4" s="211"/>
      <c r="C4" s="211"/>
      <c r="D4" s="211"/>
      <c r="E4" s="211"/>
      <c r="F4" s="208"/>
      <c r="G4" s="209"/>
      <c r="H4" s="209"/>
      <c r="I4" s="209"/>
      <c r="J4" s="209"/>
      <c r="K4" s="209"/>
      <c r="L4" s="209"/>
    </row>
    <row r="5" spans="1:12" ht="12.75" customHeight="1">
      <c r="A5" s="752"/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</row>
    <row r="6" spans="1:12" ht="16.5" customHeight="1">
      <c r="A6" s="752"/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</row>
    <row r="7" spans="1:12" ht="12.75" customHeight="1">
      <c r="A7" s="813" t="s">
        <v>629</v>
      </c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</row>
    <row r="8" spans="1:12" ht="12.75" customHeight="1">
      <c r="A8" s="790" t="s">
        <v>395</v>
      </c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</row>
    <row r="9" spans="1:12" ht="12.75" customHeight="1">
      <c r="A9" s="814" t="s">
        <v>642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</row>
    <row r="10" spans="1:12" ht="12.75" customHeight="1">
      <c r="A10" s="765" t="s">
        <v>696</v>
      </c>
      <c r="B10" s="765"/>
      <c r="C10" s="765"/>
      <c r="D10" s="765"/>
      <c r="E10" s="765"/>
      <c r="F10" s="765"/>
      <c r="G10" s="765"/>
      <c r="H10" s="765"/>
      <c r="I10" s="765"/>
      <c r="J10" s="765"/>
      <c r="K10" s="765"/>
      <c r="L10" s="765"/>
    </row>
    <row r="11" spans="1:12" ht="12.75">
      <c r="A11" s="765"/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5"/>
    </row>
    <row r="12" spans="1:12" ht="12.75">
      <c r="A12" s="753"/>
      <c r="B12" s="754"/>
      <c r="C12" s="754"/>
      <c r="D12" s="754"/>
      <c r="E12" s="754"/>
      <c r="F12" s="754"/>
      <c r="G12" s="209"/>
      <c r="H12" s="209"/>
      <c r="I12" s="209"/>
      <c r="J12" s="209"/>
      <c r="K12" s="209"/>
      <c r="L12" s="209"/>
    </row>
    <row r="13" spans="1:12" ht="15.75" customHeight="1">
      <c r="A13" s="752" t="s">
        <v>20</v>
      </c>
      <c r="B13" s="752"/>
      <c r="C13" s="752"/>
      <c r="D13" s="752"/>
      <c r="E13" s="752"/>
      <c r="F13" s="752"/>
      <c r="G13" s="752"/>
      <c r="H13" s="752"/>
      <c r="I13" s="752"/>
      <c r="J13" s="752"/>
      <c r="K13" s="752"/>
      <c r="L13" s="752"/>
    </row>
    <row r="14" spans="1:18" ht="12.75" customHeight="1">
      <c r="A14" s="752" t="s">
        <v>271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R14" s="811"/>
    </row>
    <row r="15" spans="1:18" ht="12.75">
      <c r="A15" s="214"/>
      <c r="B15" s="217"/>
      <c r="C15" s="217"/>
      <c r="D15" s="217"/>
      <c r="E15" s="217"/>
      <c r="F15" s="217"/>
      <c r="G15" s="218"/>
      <c r="H15" s="218"/>
      <c r="I15" s="218"/>
      <c r="J15" s="218"/>
      <c r="K15" s="218"/>
      <c r="L15" s="209"/>
      <c r="R15" s="811"/>
    </row>
    <row r="16" spans="1:12" ht="12.75" customHeight="1">
      <c r="A16" s="790" t="s">
        <v>643</v>
      </c>
      <c r="B16" s="790"/>
      <c r="C16" s="790"/>
      <c r="D16" s="790"/>
      <c r="E16" s="790"/>
      <c r="F16" s="790"/>
      <c r="G16" s="790"/>
      <c r="H16" s="790"/>
      <c r="I16" s="790"/>
      <c r="J16" s="790"/>
      <c r="K16" s="790"/>
      <c r="L16" s="790"/>
    </row>
    <row r="17" spans="1:12" ht="12.75" customHeight="1">
      <c r="A17" s="790" t="s">
        <v>397</v>
      </c>
      <c r="B17" s="790"/>
      <c r="C17" s="790"/>
      <c r="D17" s="790"/>
      <c r="E17" s="790"/>
      <c r="F17" s="790"/>
      <c r="G17" s="790"/>
      <c r="H17" s="790"/>
      <c r="I17" s="790"/>
      <c r="J17" s="790"/>
      <c r="K17" s="790"/>
      <c r="L17" s="790"/>
    </row>
    <row r="18" spans="1:12" ht="12.75" customHeight="1">
      <c r="A18" s="214"/>
      <c r="B18" s="215"/>
      <c r="C18" s="215"/>
      <c r="D18" s="215"/>
      <c r="E18" s="215"/>
      <c r="F18" s="755" t="s">
        <v>55</v>
      </c>
      <c r="G18" s="755"/>
      <c r="H18" s="755"/>
      <c r="I18" s="755"/>
      <c r="J18" s="755"/>
      <c r="K18" s="755"/>
      <c r="L18" s="755"/>
    </row>
    <row r="19" spans="1:12" ht="24.75" customHeight="1">
      <c r="A19" s="762" t="s">
        <v>370</v>
      </c>
      <c r="B19" s="804" t="s">
        <v>399</v>
      </c>
      <c r="C19" s="805"/>
      <c r="D19" s="805"/>
      <c r="E19" s="806"/>
      <c r="F19" s="786" t="s">
        <v>400</v>
      </c>
      <c r="G19" s="796" t="s">
        <v>521</v>
      </c>
      <c r="H19" s="797"/>
      <c r="I19" s="798"/>
      <c r="J19" s="796" t="s">
        <v>522</v>
      </c>
      <c r="K19" s="797"/>
      <c r="L19" s="798"/>
    </row>
    <row r="20" spans="1:12" ht="38.25">
      <c r="A20" s="763"/>
      <c r="B20" s="807"/>
      <c r="C20" s="808"/>
      <c r="D20" s="808"/>
      <c r="E20" s="809"/>
      <c r="F20" s="787"/>
      <c r="G20" s="220" t="s">
        <v>56</v>
      </c>
      <c r="H20" s="220" t="s">
        <v>57</v>
      </c>
      <c r="I20" s="221" t="s">
        <v>4</v>
      </c>
      <c r="J20" s="220" t="s">
        <v>56</v>
      </c>
      <c r="K20" s="220" t="s">
        <v>58</v>
      </c>
      <c r="L20" s="221" t="s">
        <v>4</v>
      </c>
    </row>
    <row r="21" spans="1:12" ht="12.75" customHeight="1">
      <c r="A21" s="222">
        <v>1</v>
      </c>
      <c r="B21" s="799">
        <v>2</v>
      </c>
      <c r="C21" s="800"/>
      <c r="D21" s="800"/>
      <c r="E21" s="801"/>
      <c r="F21" s="223" t="s">
        <v>21</v>
      </c>
      <c r="G21" s="220">
        <v>4</v>
      </c>
      <c r="H21" s="220">
        <v>5</v>
      </c>
      <c r="I21" s="220">
        <v>6</v>
      </c>
      <c r="J21" s="224">
        <v>7</v>
      </c>
      <c r="K21" s="224">
        <v>8</v>
      </c>
      <c r="L21" s="224">
        <v>9</v>
      </c>
    </row>
    <row r="22" spans="1:12" s="130" customFormat="1" ht="24.75" customHeight="1">
      <c r="A22" s="220" t="s">
        <v>403</v>
      </c>
      <c r="B22" s="768" t="s">
        <v>22</v>
      </c>
      <c r="C22" s="769"/>
      <c r="D22" s="770"/>
      <c r="E22" s="771"/>
      <c r="F22" s="219"/>
      <c r="G22" s="225">
        <v>-32360</v>
      </c>
      <c r="H22" s="225"/>
      <c r="I22" s="225">
        <v>-32360</v>
      </c>
      <c r="J22" s="226">
        <v>-6976</v>
      </c>
      <c r="K22" s="226"/>
      <c r="L22" s="226">
        <v>-6976</v>
      </c>
    </row>
    <row r="23" spans="1:12" s="36" customFormat="1" ht="12.75" customHeight="1">
      <c r="A23" s="227" t="s">
        <v>405</v>
      </c>
      <c r="B23" s="228" t="s">
        <v>23</v>
      </c>
      <c r="C23" s="229"/>
      <c r="D23" s="230"/>
      <c r="E23" s="231"/>
      <c r="F23" s="232"/>
      <c r="G23" s="233">
        <f>SUM(G24+G31+G32+G29)</f>
        <v>452927</v>
      </c>
      <c r="H23" s="233"/>
      <c r="I23" s="233">
        <f>SUM(I24+I31+I32+I29)</f>
        <v>452927</v>
      </c>
      <c r="J23" s="233">
        <f>SUM(J24+J31+J32+J29)</f>
        <v>475509</v>
      </c>
      <c r="K23" s="233"/>
      <c r="L23" s="233">
        <f>SUM(L24+L31+L32+L29)</f>
        <v>475509</v>
      </c>
    </row>
    <row r="24" spans="1:12" s="36" customFormat="1" ht="25.5" customHeight="1">
      <c r="A24" s="227" t="s">
        <v>334</v>
      </c>
      <c r="B24" s="772" t="s">
        <v>24</v>
      </c>
      <c r="C24" s="773"/>
      <c r="D24" s="773"/>
      <c r="E24" s="774"/>
      <c r="F24" s="234"/>
      <c r="G24" s="233">
        <f>SUM(G25:G28)</f>
        <v>373495</v>
      </c>
      <c r="H24" s="235"/>
      <c r="I24" s="233">
        <f>SUM(I25:I28)</f>
        <v>373495</v>
      </c>
      <c r="J24" s="233">
        <f>SUM(J25:J28)</f>
        <v>368993</v>
      </c>
      <c r="K24" s="233"/>
      <c r="L24" s="233">
        <f>SUM(L25:L28)</f>
        <v>368993</v>
      </c>
    </row>
    <row r="25" spans="1:12" s="36" customFormat="1" ht="12.75" customHeight="1">
      <c r="A25" s="236" t="s">
        <v>59</v>
      </c>
      <c r="B25" s="237"/>
      <c r="C25" s="238"/>
      <c r="D25" s="239" t="s">
        <v>25</v>
      </c>
      <c r="E25" s="240"/>
      <c r="F25" s="241"/>
      <c r="G25" s="242">
        <v>177430</v>
      </c>
      <c r="H25" s="242"/>
      <c r="I25" s="242">
        <v>177430</v>
      </c>
      <c r="J25" s="235">
        <v>172580</v>
      </c>
      <c r="K25" s="243"/>
      <c r="L25" s="235">
        <v>172580</v>
      </c>
    </row>
    <row r="26" spans="1:12" s="36" customFormat="1" ht="12.75" customHeight="1">
      <c r="A26" s="236" t="s">
        <v>60</v>
      </c>
      <c r="B26" s="237"/>
      <c r="C26" s="238"/>
      <c r="D26" s="239" t="s">
        <v>439</v>
      </c>
      <c r="E26" s="244"/>
      <c r="F26" s="245"/>
      <c r="G26" s="242">
        <v>192816</v>
      </c>
      <c r="H26" s="242"/>
      <c r="I26" s="242">
        <v>192816</v>
      </c>
      <c r="J26" s="235">
        <v>195300</v>
      </c>
      <c r="K26" s="243"/>
      <c r="L26" s="235">
        <v>195300</v>
      </c>
    </row>
    <row r="27" spans="1:12" s="36" customFormat="1" ht="27" customHeight="1">
      <c r="A27" s="236" t="s">
        <v>61</v>
      </c>
      <c r="B27" s="237"/>
      <c r="C27" s="238"/>
      <c r="D27" s="761" t="s">
        <v>62</v>
      </c>
      <c r="E27" s="759"/>
      <c r="F27" s="245"/>
      <c r="G27" s="242">
        <v>2967</v>
      </c>
      <c r="H27" s="242"/>
      <c r="I27" s="242">
        <v>2967</v>
      </c>
      <c r="J27" s="235">
        <v>1113</v>
      </c>
      <c r="K27" s="243"/>
      <c r="L27" s="235">
        <v>1113</v>
      </c>
    </row>
    <row r="28" spans="1:12" s="36" customFormat="1" ht="12.75" customHeight="1">
      <c r="A28" s="236" t="s">
        <v>63</v>
      </c>
      <c r="B28" s="237"/>
      <c r="C28" s="239" t="s">
        <v>442</v>
      </c>
      <c r="D28" s="246"/>
      <c r="E28" s="247"/>
      <c r="F28" s="248"/>
      <c r="G28" s="243">
        <v>282</v>
      </c>
      <c r="H28" s="242"/>
      <c r="I28" s="243">
        <v>282</v>
      </c>
      <c r="J28" s="243"/>
      <c r="K28" s="243"/>
      <c r="L28" s="243"/>
    </row>
    <row r="29" spans="1:12" s="36" customFormat="1" ht="12.75" customHeight="1">
      <c r="A29" s="249" t="s">
        <v>335</v>
      </c>
      <c r="B29" s="250"/>
      <c r="C29" s="238" t="s">
        <v>26</v>
      </c>
      <c r="D29" s="251"/>
      <c r="E29" s="247"/>
      <c r="F29" s="252"/>
      <c r="G29" s="235"/>
      <c r="H29" s="235"/>
      <c r="I29" s="235"/>
      <c r="J29" s="235">
        <v>477</v>
      </c>
      <c r="K29" s="233"/>
      <c r="L29" s="233">
        <v>477</v>
      </c>
    </row>
    <row r="30" spans="1:12" s="36" customFormat="1" ht="12.75" customHeight="1">
      <c r="A30" s="253" t="s">
        <v>64</v>
      </c>
      <c r="B30" s="237"/>
      <c r="C30" s="254" t="s">
        <v>27</v>
      </c>
      <c r="D30" s="255"/>
      <c r="E30" s="256"/>
      <c r="F30" s="252"/>
      <c r="G30" s="235"/>
      <c r="H30" s="235"/>
      <c r="I30" s="235"/>
      <c r="J30" s="235"/>
      <c r="K30" s="235"/>
      <c r="L30" s="235"/>
    </row>
    <row r="31" spans="1:12" s="36" customFormat="1" ht="12.75" customHeight="1">
      <c r="A31" s="249" t="s">
        <v>549</v>
      </c>
      <c r="B31" s="250"/>
      <c r="C31" s="257" t="s">
        <v>65</v>
      </c>
      <c r="D31" s="257"/>
      <c r="E31" s="258"/>
      <c r="F31" s="252"/>
      <c r="G31" s="235">
        <v>40526</v>
      </c>
      <c r="H31" s="235"/>
      <c r="I31" s="235">
        <v>40526</v>
      </c>
      <c r="J31" s="235">
        <v>59019</v>
      </c>
      <c r="K31" s="235"/>
      <c r="L31" s="235">
        <v>59019</v>
      </c>
    </row>
    <row r="32" spans="1:12" s="36" customFormat="1" ht="12.75" customHeight="1">
      <c r="A32" s="249" t="s">
        <v>28</v>
      </c>
      <c r="B32" s="250"/>
      <c r="C32" s="257" t="s">
        <v>66</v>
      </c>
      <c r="D32" s="259"/>
      <c r="E32" s="260"/>
      <c r="F32" s="252"/>
      <c r="G32" s="235">
        <v>38906</v>
      </c>
      <c r="H32" s="235"/>
      <c r="I32" s="235">
        <v>38906</v>
      </c>
      <c r="J32" s="235">
        <v>47020</v>
      </c>
      <c r="K32" s="235"/>
      <c r="L32" s="235">
        <v>47020</v>
      </c>
    </row>
    <row r="33" spans="1:12" s="36" customFormat="1" ht="12.75" customHeight="1">
      <c r="A33" s="249" t="s">
        <v>30</v>
      </c>
      <c r="B33" s="250"/>
      <c r="C33" s="257" t="s">
        <v>29</v>
      </c>
      <c r="D33" s="257"/>
      <c r="E33" s="258"/>
      <c r="F33" s="252"/>
      <c r="G33" s="235"/>
      <c r="H33" s="235"/>
      <c r="I33" s="235"/>
      <c r="J33" s="235"/>
      <c r="K33" s="235"/>
      <c r="L33" s="235"/>
    </row>
    <row r="34" spans="1:12" s="36" customFormat="1" ht="12.75" customHeight="1">
      <c r="A34" s="249" t="s">
        <v>67</v>
      </c>
      <c r="B34" s="250"/>
      <c r="C34" s="257" t="s">
        <v>31</v>
      </c>
      <c r="D34" s="257"/>
      <c r="E34" s="258"/>
      <c r="F34" s="252"/>
      <c r="G34" s="235"/>
      <c r="H34" s="235"/>
      <c r="I34" s="235"/>
      <c r="J34" s="233"/>
      <c r="K34" s="233"/>
      <c r="L34" s="233"/>
    </row>
    <row r="35" spans="1:12" s="36" customFormat="1" ht="12.75" customHeight="1">
      <c r="A35" s="227" t="s">
        <v>407</v>
      </c>
      <c r="B35" s="261" t="s">
        <v>32</v>
      </c>
      <c r="C35" s="262"/>
      <c r="D35" s="262"/>
      <c r="E35" s="263"/>
      <c r="F35" s="252"/>
      <c r="G35" s="235">
        <v>-69697</v>
      </c>
      <c r="H35" s="235"/>
      <c r="I35" s="235">
        <v>-69697</v>
      </c>
      <c r="J35" s="235">
        <v>-45312</v>
      </c>
      <c r="K35" s="233"/>
      <c r="L35" s="235">
        <v>-45312</v>
      </c>
    </row>
    <row r="36" spans="1:12" s="36" customFormat="1" ht="12.75" customHeight="1">
      <c r="A36" s="249" t="s">
        <v>451</v>
      </c>
      <c r="B36" s="250"/>
      <c r="C36" s="264" t="s">
        <v>33</v>
      </c>
      <c r="D36" s="264"/>
      <c r="E36" s="234"/>
      <c r="F36" s="265"/>
      <c r="G36" s="235"/>
      <c r="H36" s="235"/>
      <c r="I36" s="233"/>
      <c r="J36" s="235"/>
      <c r="K36" s="235"/>
      <c r="L36" s="235"/>
    </row>
    <row r="37" spans="1:12" s="36" customFormat="1" ht="12.75" customHeight="1">
      <c r="A37" s="249" t="s">
        <v>453</v>
      </c>
      <c r="B37" s="250"/>
      <c r="C37" s="264" t="s">
        <v>34</v>
      </c>
      <c r="D37" s="264"/>
      <c r="E37" s="234"/>
      <c r="F37" s="265"/>
      <c r="G37" s="235">
        <v>-69697</v>
      </c>
      <c r="H37" s="235"/>
      <c r="I37" s="235">
        <v>-69697</v>
      </c>
      <c r="J37" s="235">
        <v>-45312</v>
      </c>
      <c r="K37" s="235"/>
      <c r="L37" s="235">
        <v>-45312</v>
      </c>
    </row>
    <row r="38" spans="1:12" s="36" customFormat="1" ht="24.75" customHeight="1">
      <c r="A38" s="249" t="s">
        <v>589</v>
      </c>
      <c r="B38" s="250"/>
      <c r="C38" s="781" t="s">
        <v>35</v>
      </c>
      <c r="D38" s="802"/>
      <c r="E38" s="803"/>
      <c r="F38" s="265"/>
      <c r="G38" s="235"/>
      <c r="H38" s="235"/>
      <c r="I38" s="235"/>
      <c r="J38" s="235"/>
      <c r="K38" s="235"/>
      <c r="L38" s="235"/>
    </row>
    <row r="39" spans="1:12" s="36" customFormat="1" ht="12.75" customHeight="1">
      <c r="A39" s="249" t="s">
        <v>457</v>
      </c>
      <c r="B39" s="250"/>
      <c r="C39" s="238" t="s">
        <v>68</v>
      </c>
      <c r="D39" s="244"/>
      <c r="E39" s="240"/>
      <c r="F39" s="265"/>
      <c r="G39" s="235"/>
      <c r="H39" s="235"/>
      <c r="I39" s="235"/>
      <c r="J39" s="235"/>
      <c r="K39" s="235"/>
      <c r="L39" s="235"/>
    </row>
    <row r="40" spans="1:12" s="36" customFormat="1" ht="15.75" customHeight="1">
      <c r="A40" s="249" t="s">
        <v>459</v>
      </c>
      <c r="B40" s="250"/>
      <c r="C40" s="761" t="s">
        <v>69</v>
      </c>
      <c r="D40" s="766"/>
      <c r="E40" s="767"/>
      <c r="F40" s="265"/>
      <c r="G40" s="235"/>
      <c r="H40" s="235"/>
      <c r="I40" s="235"/>
      <c r="J40" s="233"/>
      <c r="K40" s="233"/>
      <c r="L40" s="233"/>
    </row>
    <row r="41" spans="1:12" s="36" customFormat="1" ht="12.75" customHeight="1">
      <c r="A41" s="249" t="s">
        <v>461</v>
      </c>
      <c r="B41" s="250"/>
      <c r="C41" s="264" t="s">
        <v>36</v>
      </c>
      <c r="D41" s="264"/>
      <c r="E41" s="234"/>
      <c r="F41" s="265"/>
      <c r="G41" s="235"/>
      <c r="H41" s="235"/>
      <c r="I41" s="235"/>
      <c r="J41" s="235"/>
      <c r="K41" s="235"/>
      <c r="L41" s="235"/>
    </row>
    <row r="42" spans="1:12" s="36" customFormat="1" ht="12.75" customHeight="1">
      <c r="A42" s="227" t="s">
        <v>409</v>
      </c>
      <c r="B42" s="261" t="s">
        <v>37</v>
      </c>
      <c r="C42" s="262"/>
      <c r="D42" s="262"/>
      <c r="E42" s="263"/>
      <c r="F42" s="252"/>
      <c r="G42" s="235">
        <f>SUM(G43:G54)</f>
        <v>-415482</v>
      </c>
      <c r="H42" s="235"/>
      <c r="I42" s="235">
        <f>SUM(I43:I54)</f>
        <v>-415482</v>
      </c>
      <c r="J42" s="235">
        <f>SUM(J43:J54)</f>
        <v>-437173</v>
      </c>
      <c r="K42" s="233"/>
      <c r="L42" s="233">
        <f>SUM(L43:L54)</f>
        <v>-437173</v>
      </c>
    </row>
    <row r="43" spans="1:12" s="36" customFormat="1" ht="12.75" customHeight="1">
      <c r="A43" s="236" t="s">
        <v>420</v>
      </c>
      <c r="B43" s="237"/>
      <c r="C43" s="238" t="s">
        <v>70</v>
      </c>
      <c r="D43" s="266"/>
      <c r="E43" s="266"/>
      <c r="F43" s="267"/>
      <c r="G43" s="235">
        <v>-370477</v>
      </c>
      <c r="H43" s="235"/>
      <c r="I43" s="235">
        <v>-370477</v>
      </c>
      <c r="J43" s="235">
        <v>-357641</v>
      </c>
      <c r="K43" s="233"/>
      <c r="L43" s="235">
        <v>-357641</v>
      </c>
    </row>
    <row r="44" spans="1:12" s="36" customFormat="1" ht="12.75" customHeight="1">
      <c r="A44" s="236" t="s">
        <v>422</v>
      </c>
      <c r="B44" s="237"/>
      <c r="C44" s="239" t="s">
        <v>71</v>
      </c>
      <c r="D44" s="244"/>
      <c r="E44" s="244"/>
      <c r="F44" s="267"/>
      <c r="G44" s="235">
        <v>-27164</v>
      </c>
      <c r="H44" s="235"/>
      <c r="I44" s="235">
        <v>-27164</v>
      </c>
      <c r="J44" s="235">
        <v>-21567</v>
      </c>
      <c r="K44" s="233"/>
      <c r="L44" s="235">
        <v>-21567</v>
      </c>
    </row>
    <row r="45" spans="1:12" s="36" customFormat="1" ht="12.75" customHeight="1">
      <c r="A45" s="236" t="s">
        <v>424</v>
      </c>
      <c r="B45" s="237"/>
      <c r="C45" s="239" t="s">
        <v>72</v>
      </c>
      <c r="D45" s="244"/>
      <c r="E45" s="244"/>
      <c r="F45" s="267"/>
      <c r="G45" s="235">
        <v>-249</v>
      </c>
      <c r="H45" s="235"/>
      <c r="I45" s="235">
        <v>-249</v>
      </c>
      <c r="J45" s="235">
        <v>-500</v>
      </c>
      <c r="K45" s="233"/>
      <c r="L45" s="235">
        <v>-500</v>
      </c>
    </row>
    <row r="46" spans="1:12" s="36" customFormat="1" ht="12.75" customHeight="1">
      <c r="A46" s="236" t="s">
        <v>426</v>
      </c>
      <c r="B46" s="237"/>
      <c r="C46" s="239" t="s">
        <v>73</v>
      </c>
      <c r="D46" s="244"/>
      <c r="E46" s="244"/>
      <c r="F46" s="267"/>
      <c r="G46" s="235"/>
      <c r="H46" s="235"/>
      <c r="I46" s="235"/>
      <c r="J46" s="235"/>
      <c r="K46" s="233"/>
      <c r="L46" s="235"/>
    </row>
    <row r="47" spans="1:12" s="36" customFormat="1" ht="12.75" customHeight="1">
      <c r="A47" s="236" t="s">
        <v>428</v>
      </c>
      <c r="B47" s="237"/>
      <c r="C47" s="239" t="s">
        <v>74</v>
      </c>
      <c r="D47" s="244"/>
      <c r="E47" s="244"/>
      <c r="F47" s="252"/>
      <c r="G47" s="235">
        <v>-1419</v>
      </c>
      <c r="H47" s="235"/>
      <c r="I47" s="235">
        <v>-1419</v>
      </c>
      <c r="J47" s="235">
        <v>-2075</v>
      </c>
      <c r="K47" s="233"/>
      <c r="L47" s="235">
        <v>-2075</v>
      </c>
    </row>
    <row r="48" spans="1:12" s="36" customFormat="1" ht="12.75" customHeight="1">
      <c r="A48" s="236" t="s">
        <v>430</v>
      </c>
      <c r="B48" s="237"/>
      <c r="C48" s="238" t="s">
        <v>309</v>
      </c>
      <c r="D48" s="266"/>
      <c r="E48" s="266"/>
      <c r="F48" s="252"/>
      <c r="G48" s="235"/>
      <c r="H48" s="235"/>
      <c r="I48" s="235"/>
      <c r="J48" s="235"/>
      <c r="K48" s="233"/>
      <c r="L48" s="235"/>
    </row>
    <row r="49" spans="1:12" s="36" customFormat="1" ht="12.75" customHeight="1">
      <c r="A49" s="236" t="s">
        <v>75</v>
      </c>
      <c r="B49" s="237"/>
      <c r="C49" s="268" t="s">
        <v>76</v>
      </c>
      <c r="D49" s="240"/>
      <c r="E49" s="240"/>
      <c r="F49" s="252"/>
      <c r="G49" s="235">
        <v>-8236</v>
      </c>
      <c r="H49" s="235"/>
      <c r="I49" s="235">
        <v>-8236</v>
      </c>
      <c r="J49" s="235">
        <v>-7343</v>
      </c>
      <c r="K49" s="233"/>
      <c r="L49" s="235">
        <v>-7343</v>
      </c>
    </row>
    <row r="50" spans="1:12" s="36" customFormat="1" ht="12.75" customHeight="1">
      <c r="A50" s="236" t="s">
        <v>77</v>
      </c>
      <c r="B50" s="237"/>
      <c r="C50" s="268" t="s">
        <v>38</v>
      </c>
      <c r="D50" s="240"/>
      <c r="E50" s="240"/>
      <c r="F50" s="252"/>
      <c r="G50" s="235"/>
      <c r="H50" s="235"/>
      <c r="I50" s="235"/>
      <c r="J50" s="235"/>
      <c r="K50" s="233"/>
      <c r="L50" s="235"/>
    </row>
    <row r="51" spans="1:12" s="36" customFormat="1" ht="12.75" customHeight="1">
      <c r="A51" s="236" t="s">
        <v>78</v>
      </c>
      <c r="B51" s="237"/>
      <c r="C51" s="268" t="s">
        <v>79</v>
      </c>
      <c r="D51" s="240"/>
      <c r="E51" s="240"/>
      <c r="F51" s="252"/>
      <c r="G51" s="235"/>
      <c r="H51" s="235"/>
      <c r="I51" s="235"/>
      <c r="J51" s="235"/>
      <c r="K51" s="233"/>
      <c r="L51" s="235"/>
    </row>
    <row r="52" spans="1:12" s="36" customFormat="1" ht="12.75" customHeight="1">
      <c r="A52" s="236" t="s">
        <v>80</v>
      </c>
      <c r="B52" s="237"/>
      <c r="C52" s="268" t="s">
        <v>39</v>
      </c>
      <c r="D52" s="240"/>
      <c r="E52" s="240"/>
      <c r="F52" s="252"/>
      <c r="G52" s="235">
        <v>-7937</v>
      </c>
      <c r="H52" s="235"/>
      <c r="I52" s="235">
        <v>-7937</v>
      </c>
      <c r="J52" s="235">
        <v>-48047</v>
      </c>
      <c r="K52" s="233"/>
      <c r="L52" s="235">
        <v>-48047</v>
      </c>
    </row>
    <row r="53" spans="1:12" s="36" customFormat="1" ht="12.75" customHeight="1">
      <c r="A53" s="236" t="s">
        <v>81</v>
      </c>
      <c r="B53" s="237"/>
      <c r="C53" s="268" t="s">
        <v>40</v>
      </c>
      <c r="D53" s="240"/>
      <c r="E53" s="240"/>
      <c r="F53" s="252"/>
      <c r="G53" s="235"/>
      <c r="H53" s="235"/>
      <c r="I53" s="233"/>
      <c r="J53" s="235"/>
      <c r="K53" s="233"/>
      <c r="L53" s="233"/>
    </row>
    <row r="54" spans="1:12" s="36" customFormat="1" ht="12.75" customHeight="1">
      <c r="A54" s="236" t="s">
        <v>82</v>
      </c>
      <c r="B54" s="237"/>
      <c r="C54" s="268" t="s">
        <v>41</v>
      </c>
      <c r="D54" s="240"/>
      <c r="E54" s="240"/>
      <c r="F54" s="252"/>
      <c r="G54" s="233"/>
      <c r="H54" s="235"/>
      <c r="I54" s="233"/>
      <c r="J54" s="235"/>
      <c r="K54" s="233"/>
      <c r="L54" s="233"/>
    </row>
    <row r="55" spans="1:12" s="36" customFormat="1" ht="24.75" customHeight="1">
      <c r="A55" s="220" t="s">
        <v>412</v>
      </c>
      <c r="B55" s="768" t="s">
        <v>42</v>
      </c>
      <c r="C55" s="769"/>
      <c r="D55" s="778"/>
      <c r="E55" s="779"/>
      <c r="F55" s="265"/>
      <c r="G55" s="235"/>
      <c r="H55" s="235"/>
      <c r="I55" s="235"/>
      <c r="J55" s="235"/>
      <c r="K55" s="235"/>
      <c r="L55" s="235"/>
    </row>
    <row r="56" spans="1:12" s="36" customFormat="1" ht="24.75" customHeight="1">
      <c r="A56" s="227" t="s">
        <v>405</v>
      </c>
      <c r="B56" s="780" t="s">
        <v>43</v>
      </c>
      <c r="C56" s="781"/>
      <c r="D56" s="781"/>
      <c r="E56" s="782"/>
      <c r="F56" s="252"/>
      <c r="G56" s="235"/>
      <c r="H56" s="235"/>
      <c r="I56" s="235"/>
      <c r="J56" s="235">
        <v>-3000</v>
      </c>
      <c r="K56" s="235"/>
      <c r="L56" s="235">
        <v>-3000</v>
      </c>
    </row>
    <row r="57" spans="1:12" s="36" customFormat="1" ht="24.75" customHeight="1">
      <c r="A57" s="227" t="s">
        <v>407</v>
      </c>
      <c r="B57" s="776" t="s">
        <v>44</v>
      </c>
      <c r="C57" s="777"/>
      <c r="D57" s="777"/>
      <c r="E57" s="812"/>
      <c r="F57" s="252"/>
      <c r="G57" s="235"/>
      <c r="H57" s="235"/>
      <c r="I57" s="235"/>
      <c r="J57" s="235"/>
      <c r="K57" s="235"/>
      <c r="L57" s="235"/>
    </row>
    <row r="58" spans="1:12" s="36" customFormat="1" ht="12.75" customHeight="1">
      <c r="A58" s="227" t="s">
        <v>409</v>
      </c>
      <c r="B58" s="776" t="s">
        <v>45</v>
      </c>
      <c r="C58" s="777"/>
      <c r="D58" s="778"/>
      <c r="E58" s="779"/>
      <c r="F58" s="252"/>
      <c r="G58" s="235"/>
      <c r="H58" s="235"/>
      <c r="I58" s="235"/>
      <c r="J58" s="235"/>
      <c r="K58" s="235"/>
      <c r="L58" s="235"/>
    </row>
    <row r="59" spans="1:12" s="79" customFormat="1" ht="12.75" customHeight="1">
      <c r="A59" s="269" t="s">
        <v>411</v>
      </c>
      <c r="B59" s="270" t="s">
        <v>46</v>
      </c>
      <c r="C59" s="271"/>
      <c r="D59" s="271"/>
      <c r="E59" s="272"/>
      <c r="F59" s="273"/>
      <c r="G59" s="242"/>
      <c r="H59" s="242"/>
      <c r="I59" s="242"/>
      <c r="J59" s="242"/>
      <c r="K59" s="242"/>
      <c r="L59" s="242"/>
    </row>
    <row r="60" spans="1:12" s="79" customFormat="1" ht="24.75" customHeight="1">
      <c r="A60" s="269" t="s">
        <v>433</v>
      </c>
      <c r="B60" s="756" t="s">
        <v>47</v>
      </c>
      <c r="C60" s="761"/>
      <c r="D60" s="758"/>
      <c r="E60" s="759"/>
      <c r="F60" s="273"/>
      <c r="G60" s="242"/>
      <c r="H60" s="242"/>
      <c r="I60" s="242"/>
      <c r="J60" s="242"/>
      <c r="K60" s="242"/>
      <c r="L60" s="242"/>
    </row>
    <row r="61" spans="1:12" s="79" customFormat="1" ht="18.75" customHeight="1">
      <c r="A61" s="269" t="s">
        <v>561</v>
      </c>
      <c r="B61" s="756" t="s">
        <v>48</v>
      </c>
      <c r="C61" s="761"/>
      <c r="D61" s="766"/>
      <c r="E61" s="767"/>
      <c r="F61" s="273"/>
      <c r="G61" s="242"/>
      <c r="H61" s="242"/>
      <c r="I61" s="242"/>
      <c r="J61" s="242"/>
      <c r="K61" s="242"/>
      <c r="L61" s="242"/>
    </row>
    <row r="62" spans="1:12" s="79" customFormat="1" ht="24.75" customHeight="1">
      <c r="A62" s="222" t="s">
        <v>413</v>
      </c>
      <c r="B62" s="788" t="s">
        <v>49</v>
      </c>
      <c r="C62" s="789"/>
      <c r="D62" s="766"/>
      <c r="E62" s="767"/>
      <c r="F62" s="248"/>
      <c r="G62" s="242"/>
      <c r="H62" s="242"/>
      <c r="I62" s="242"/>
      <c r="J62" s="242"/>
      <c r="K62" s="242"/>
      <c r="L62" s="242"/>
    </row>
    <row r="63" spans="1:12" s="79" customFormat="1" ht="12.75" customHeight="1">
      <c r="A63" s="269" t="s">
        <v>405</v>
      </c>
      <c r="B63" s="274" t="s">
        <v>50</v>
      </c>
      <c r="C63" s="237"/>
      <c r="D63" s="237"/>
      <c r="E63" s="248"/>
      <c r="F63" s="248"/>
      <c r="G63" s="242"/>
      <c r="H63" s="242"/>
      <c r="I63" s="242"/>
      <c r="J63" s="242"/>
      <c r="K63" s="242"/>
      <c r="L63" s="242"/>
    </row>
    <row r="64" spans="1:12" s="79" customFormat="1" ht="12.75" customHeight="1">
      <c r="A64" s="269" t="s">
        <v>407</v>
      </c>
      <c r="B64" s="270" t="s">
        <v>697</v>
      </c>
      <c r="C64" s="275"/>
      <c r="D64" s="271"/>
      <c r="E64" s="272"/>
      <c r="F64" s="248"/>
      <c r="G64" s="242"/>
      <c r="H64" s="242"/>
      <c r="I64" s="242"/>
      <c r="J64" s="242"/>
      <c r="K64" s="242"/>
      <c r="L64" s="242"/>
    </row>
    <row r="65" spans="1:12" s="79" customFormat="1" ht="24.75" customHeight="1">
      <c r="A65" s="269" t="s">
        <v>409</v>
      </c>
      <c r="B65" s="756" t="s">
        <v>83</v>
      </c>
      <c r="C65" s="761"/>
      <c r="D65" s="766"/>
      <c r="E65" s="767"/>
      <c r="F65" s="248"/>
      <c r="G65" s="242"/>
      <c r="H65" s="242"/>
      <c r="I65" s="242"/>
      <c r="J65" s="242"/>
      <c r="K65" s="242"/>
      <c r="L65" s="242"/>
    </row>
    <row r="66" spans="1:12" s="79" customFormat="1" ht="30" customHeight="1">
      <c r="A66" s="269" t="s">
        <v>441</v>
      </c>
      <c r="B66" s="756" t="s">
        <v>698</v>
      </c>
      <c r="C66" s="757"/>
      <c r="D66" s="758"/>
      <c r="E66" s="759"/>
      <c r="F66" s="248"/>
      <c r="G66" s="242"/>
      <c r="H66" s="242"/>
      <c r="I66" s="242"/>
      <c r="J66" s="242">
        <v>3000</v>
      </c>
      <c r="K66" s="242"/>
      <c r="L66" s="242">
        <v>3000</v>
      </c>
    </row>
    <row r="67" spans="1:12" s="79" customFormat="1" ht="12.75">
      <c r="A67" s="236" t="s">
        <v>513</v>
      </c>
      <c r="B67" s="276"/>
      <c r="C67" s="277"/>
      <c r="D67" s="239" t="s">
        <v>25</v>
      </c>
      <c r="E67" s="244"/>
      <c r="F67" s="273"/>
      <c r="G67" s="242"/>
      <c r="H67" s="242"/>
      <c r="I67" s="242"/>
      <c r="J67" s="242">
        <v>3000</v>
      </c>
      <c r="K67" s="242"/>
      <c r="L67" s="242">
        <v>3000</v>
      </c>
    </row>
    <row r="68" spans="1:12" s="79" customFormat="1" ht="12.75" customHeight="1">
      <c r="A68" s="236" t="s">
        <v>514</v>
      </c>
      <c r="B68" s="237"/>
      <c r="C68" s="238"/>
      <c r="D68" s="239" t="s">
        <v>439</v>
      </c>
      <c r="E68" s="244"/>
      <c r="F68" s="248"/>
      <c r="G68" s="242"/>
      <c r="H68" s="242"/>
      <c r="I68" s="242"/>
      <c r="J68" s="242"/>
      <c r="K68" s="242"/>
      <c r="L68" s="242"/>
    </row>
    <row r="69" spans="1:12" s="79" customFormat="1" ht="24.75" customHeight="1">
      <c r="A69" s="236" t="s">
        <v>84</v>
      </c>
      <c r="B69" s="237"/>
      <c r="C69" s="238"/>
      <c r="D69" s="761" t="s">
        <v>699</v>
      </c>
      <c r="E69" s="759"/>
      <c r="F69" s="278"/>
      <c r="G69" s="242"/>
      <c r="H69" s="242"/>
      <c r="I69" s="242"/>
      <c r="J69" s="242"/>
      <c r="K69" s="242"/>
      <c r="L69" s="242"/>
    </row>
    <row r="70" spans="1:12" s="79" customFormat="1" ht="12.75" customHeight="1">
      <c r="A70" s="236" t="s">
        <v>85</v>
      </c>
      <c r="B70" s="237"/>
      <c r="C70" s="238"/>
      <c r="D70" s="239" t="s">
        <v>442</v>
      </c>
      <c r="E70" s="240"/>
      <c r="F70" s="248"/>
      <c r="G70" s="242"/>
      <c r="H70" s="242"/>
      <c r="I70" s="242"/>
      <c r="J70" s="242"/>
      <c r="K70" s="242"/>
      <c r="L70" s="242"/>
    </row>
    <row r="71" spans="1:12" s="36" customFormat="1" ht="36" customHeight="1">
      <c r="A71" s="249" t="s">
        <v>433</v>
      </c>
      <c r="B71" s="756" t="s">
        <v>86</v>
      </c>
      <c r="C71" s="757"/>
      <c r="D71" s="758"/>
      <c r="E71" s="759"/>
      <c r="F71" s="267"/>
      <c r="G71" s="235"/>
      <c r="H71" s="235"/>
      <c r="I71" s="235"/>
      <c r="J71" s="235"/>
      <c r="K71" s="235"/>
      <c r="L71" s="235"/>
    </row>
    <row r="72" spans="1:12" s="36" customFormat="1" ht="12.75">
      <c r="A72" s="249" t="s">
        <v>561</v>
      </c>
      <c r="B72" s="279" t="s">
        <v>87</v>
      </c>
      <c r="C72" s="257"/>
      <c r="D72" s="280"/>
      <c r="E72" s="281"/>
      <c r="F72" s="267"/>
      <c r="G72" s="235"/>
      <c r="H72" s="235"/>
      <c r="I72" s="235"/>
      <c r="J72" s="235"/>
      <c r="K72" s="235"/>
      <c r="L72" s="235"/>
    </row>
    <row r="73" spans="1:12" s="36" customFormat="1" ht="12.75">
      <c r="A73" s="249" t="s">
        <v>564</v>
      </c>
      <c r="B73" s="279" t="s">
        <v>51</v>
      </c>
      <c r="C73" s="257"/>
      <c r="D73" s="256"/>
      <c r="E73" s="282"/>
      <c r="F73" s="267"/>
      <c r="G73" s="235"/>
      <c r="H73" s="235"/>
      <c r="I73" s="235"/>
      <c r="J73" s="235"/>
      <c r="K73" s="235"/>
      <c r="L73" s="235"/>
    </row>
    <row r="74" spans="1:12" s="130" customFormat="1" ht="39" customHeight="1">
      <c r="A74" s="220" t="s">
        <v>436</v>
      </c>
      <c r="B74" s="783" t="s">
        <v>88</v>
      </c>
      <c r="C74" s="784"/>
      <c r="D74" s="784"/>
      <c r="E74" s="785"/>
      <c r="F74" s="283"/>
      <c r="G74" s="225"/>
      <c r="H74" s="225"/>
      <c r="I74" s="225"/>
      <c r="J74" s="226"/>
      <c r="K74" s="226"/>
      <c r="L74" s="226"/>
    </row>
    <row r="75" spans="1:12" s="130" customFormat="1" ht="24.75" customHeight="1">
      <c r="A75" s="220"/>
      <c r="B75" s="768" t="s">
        <v>52</v>
      </c>
      <c r="C75" s="775"/>
      <c r="D75" s="770"/>
      <c r="E75" s="771"/>
      <c r="F75" s="283"/>
      <c r="G75" s="225">
        <v>-32360</v>
      </c>
      <c r="H75" s="225"/>
      <c r="I75" s="225">
        <v>-32360</v>
      </c>
      <c r="J75" s="226">
        <v>-6976</v>
      </c>
      <c r="K75" s="226"/>
      <c r="L75" s="226">
        <v>-6976</v>
      </c>
    </row>
    <row r="76" spans="1:12" s="130" customFormat="1" ht="24.75" customHeight="1">
      <c r="A76" s="284"/>
      <c r="B76" s="768" t="s">
        <v>53</v>
      </c>
      <c r="C76" s="769"/>
      <c r="D76" s="770"/>
      <c r="E76" s="771"/>
      <c r="F76" s="285"/>
      <c r="G76" s="226">
        <v>32382</v>
      </c>
      <c r="H76" s="225"/>
      <c r="I76" s="226">
        <v>32382</v>
      </c>
      <c r="J76" s="226">
        <v>39358</v>
      </c>
      <c r="K76" s="226"/>
      <c r="L76" s="226">
        <v>39358</v>
      </c>
    </row>
    <row r="77" spans="1:12" s="130" customFormat="1" ht="24.75" customHeight="1">
      <c r="A77" s="286"/>
      <c r="B77" s="792" t="s">
        <v>54</v>
      </c>
      <c r="C77" s="793"/>
      <c r="D77" s="794"/>
      <c r="E77" s="795"/>
      <c r="F77" s="285"/>
      <c r="G77" s="225">
        <v>22</v>
      </c>
      <c r="H77" s="225"/>
      <c r="I77" s="225">
        <v>22</v>
      </c>
      <c r="J77" s="226">
        <v>32382</v>
      </c>
      <c r="K77" s="226"/>
      <c r="L77" s="226">
        <v>32382</v>
      </c>
    </row>
    <row r="78" spans="1:12" s="36" customFormat="1" ht="12.75">
      <c r="A78" s="287"/>
      <c r="B78" s="288"/>
      <c r="C78" s="288"/>
      <c r="D78" s="288"/>
      <c r="E78" s="288"/>
      <c r="F78" s="288"/>
      <c r="G78" s="208"/>
      <c r="H78" s="208"/>
      <c r="I78" s="208"/>
      <c r="J78" s="208"/>
      <c r="K78" s="208"/>
      <c r="L78" s="211"/>
    </row>
    <row r="79" spans="1:12" s="36" customFormat="1" ht="12.75">
      <c r="A79" s="287"/>
      <c r="B79" s="288"/>
      <c r="C79" s="288"/>
      <c r="D79" s="288"/>
      <c r="E79" s="288"/>
      <c r="F79" s="288"/>
      <c r="G79" s="208"/>
      <c r="H79" s="208"/>
      <c r="I79" s="208"/>
      <c r="J79" s="208"/>
      <c r="K79" s="208"/>
      <c r="L79" s="211"/>
    </row>
    <row r="80" spans="1:12" s="36" customFormat="1" ht="12.75">
      <c r="A80" s="289" t="s">
        <v>622</v>
      </c>
      <c r="B80" s="290"/>
      <c r="C80" s="290"/>
      <c r="D80" s="290"/>
      <c r="E80" s="290"/>
      <c r="F80" s="290"/>
      <c r="G80" s="290"/>
      <c r="H80" s="291"/>
      <c r="I80" s="292"/>
      <c r="J80" s="566" t="s">
        <v>623</v>
      </c>
      <c r="K80" s="728"/>
      <c r="L80" s="211"/>
    </row>
    <row r="81" spans="1:12" s="36" customFormat="1" ht="13.5" customHeight="1">
      <c r="A81" s="791" t="s">
        <v>113</v>
      </c>
      <c r="B81" s="791"/>
      <c r="C81" s="791"/>
      <c r="D81" s="791"/>
      <c r="E81" s="791"/>
      <c r="F81" s="791"/>
      <c r="G81" s="791"/>
      <c r="H81" s="293" t="s">
        <v>89</v>
      </c>
      <c r="I81" s="215"/>
      <c r="J81" s="760" t="s">
        <v>479</v>
      </c>
      <c r="K81" s="760"/>
      <c r="L81" s="211"/>
    </row>
    <row r="82" spans="1:12" s="36" customFormat="1" ht="12.75">
      <c r="A82" s="753" t="s">
        <v>114</v>
      </c>
      <c r="B82" s="753"/>
      <c r="C82" s="753"/>
      <c r="D82" s="753"/>
      <c r="E82" s="753"/>
      <c r="F82" s="211"/>
      <c r="G82" s="211"/>
      <c r="H82" s="211"/>
      <c r="I82" s="211"/>
      <c r="J82" s="211"/>
      <c r="K82" s="211"/>
      <c r="L82" s="211"/>
    </row>
    <row r="83" spans="1:12" s="36" customFormat="1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</row>
    <row r="84" spans="1:12" s="36" customFormat="1" ht="12.75">
      <c r="A84" s="294" t="s">
        <v>644</v>
      </c>
      <c r="B84" s="295"/>
      <c r="C84" s="295"/>
      <c r="D84" s="295"/>
      <c r="E84" s="295"/>
      <c r="F84" s="295"/>
      <c r="G84" s="295"/>
      <c r="H84" s="296"/>
      <c r="I84" s="297"/>
      <c r="J84" s="562" t="s">
        <v>624</v>
      </c>
      <c r="K84" s="562"/>
      <c r="L84" s="298"/>
    </row>
    <row r="85" spans="1:12" s="36" customFormat="1" ht="12.75">
      <c r="A85" s="764" t="s">
        <v>105</v>
      </c>
      <c r="B85" s="764"/>
      <c r="C85" s="764"/>
      <c r="D85" s="764"/>
      <c r="E85" s="764"/>
      <c r="F85" s="764"/>
      <c r="G85" s="764"/>
      <c r="H85" s="216" t="s">
        <v>89</v>
      </c>
      <c r="I85" s="299"/>
      <c r="J85" s="765" t="s">
        <v>479</v>
      </c>
      <c r="K85" s="765"/>
      <c r="L85" s="298"/>
    </row>
    <row r="86" s="36" customFormat="1" ht="12.75">
      <c r="F86" s="80"/>
    </row>
    <row r="87" s="36" customFormat="1" ht="12.75">
      <c r="F87" s="80"/>
    </row>
    <row r="88" s="36" customFormat="1" ht="12.75">
      <c r="F88" s="80"/>
    </row>
    <row r="89" s="36" customFormat="1" ht="12.75">
      <c r="F89" s="80"/>
    </row>
    <row r="90" s="36" customFormat="1" ht="12.75">
      <c r="F90" s="80"/>
    </row>
    <row r="91" s="36" customFormat="1" ht="12.75">
      <c r="F91" s="80"/>
    </row>
    <row r="92" s="36" customFormat="1" ht="12.75">
      <c r="F92" s="80"/>
    </row>
    <row r="93" s="36" customFormat="1" ht="12.75">
      <c r="F93" s="80"/>
    </row>
    <row r="94" s="36" customFormat="1" ht="12.75">
      <c r="F94" s="80"/>
    </row>
    <row r="95" s="36" customFormat="1" ht="12.75">
      <c r="F95" s="80"/>
    </row>
    <row r="96" s="36" customFormat="1" ht="12.75">
      <c r="F96" s="80"/>
    </row>
    <row r="97" s="36" customFormat="1" ht="12.75">
      <c r="F97" s="80"/>
    </row>
    <row r="98" s="36" customFormat="1" ht="12.75">
      <c r="F98" s="80"/>
    </row>
    <row r="99" s="36" customFormat="1" ht="12.75">
      <c r="F99" s="80"/>
    </row>
    <row r="100" s="36" customFormat="1" ht="12.75">
      <c r="F100" s="80"/>
    </row>
    <row r="101" s="36" customFormat="1" ht="12.75">
      <c r="F101" s="80"/>
    </row>
    <row r="102" s="36" customFormat="1" ht="12.75">
      <c r="F102" s="80"/>
    </row>
    <row r="103" s="36" customFormat="1" ht="12.75">
      <c r="F103" s="80"/>
    </row>
    <row r="104" s="36" customFormat="1" ht="12.75">
      <c r="F104" s="80"/>
    </row>
    <row r="105" s="36" customFormat="1" ht="12.75">
      <c r="F105" s="80"/>
    </row>
    <row r="106" s="36" customFormat="1" ht="12.75">
      <c r="F106" s="80"/>
    </row>
  </sheetData>
  <sheetProtection/>
  <mergeCells count="46">
    <mergeCell ref="I2:L2"/>
    <mergeCell ref="R14:R15"/>
    <mergeCell ref="A16:L16"/>
    <mergeCell ref="B61:E61"/>
    <mergeCell ref="B57:E57"/>
    <mergeCell ref="A5:L6"/>
    <mergeCell ref="A7:L7"/>
    <mergeCell ref="A8:L8"/>
    <mergeCell ref="A9:L9"/>
    <mergeCell ref="A10:L11"/>
    <mergeCell ref="A82:E82"/>
    <mergeCell ref="A17:L17"/>
    <mergeCell ref="A81:G81"/>
    <mergeCell ref="B77:E77"/>
    <mergeCell ref="G19:I19"/>
    <mergeCell ref="B21:E21"/>
    <mergeCell ref="C38:E38"/>
    <mergeCell ref="D69:E69"/>
    <mergeCell ref="B19:E20"/>
    <mergeCell ref="J19:L19"/>
    <mergeCell ref="B76:E76"/>
    <mergeCell ref="B65:E65"/>
    <mergeCell ref="B74:E74"/>
    <mergeCell ref="F19:F20"/>
    <mergeCell ref="B66:E66"/>
    <mergeCell ref="B62:E62"/>
    <mergeCell ref="A85:G85"/>
    <mergeCell ref="J85:K85"/>
    <mergeCell ref="C40:E40"/>
    <mergeCell ref="B22:E22"/>
    <mergeCell ref="D27:E27"/>
    <mergeCell ref="B24:E24"/>
    <mergeCell ref="B75:E75"/>
    <mergeCell ref="B58:E58"/>
    <mergeCell ref="B55:E55"/>
    <mergeCell ref="B56:E56"/>
    <mergeCell ref="J80:K80"/>
    <mergeCell ref="J84:K84"/>
    <mergeCell ref="A13:L13"/>
    <mergeCell ref="A12:F12"/>
    <mergeCell ref="A14:L14"/>
    <mergeCell ref="F18:L18"/>
    <mergeCell ref="B71:E71"/>
    <mergeCell ref="J81:K81"/>
    <mergeCell ref="B60:E60"/>
    <mergeCell ref="A19:A20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ax="11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5.57421875" style="20" customWidth="1"/>
    <col min="2" max="2" width="1.8515625" style="20" customWidth="1"/>
    <col min="3" max="3" width="57.57421875" style="20" customWidth="1"/>
    <col min="4" max="5" width="15.7109375" style="20" customWidth="1"/>
    <col min="6" max="16384" width="9.140625" style="20" customWidth="1"/>
  </cols>
  <sheetData>
    <row r="1" spans="1:5" ht="30" customHeight="1">
      <c r="A1" s="15"/>
      <c r="B1" s="15"/>
      <c r="C1" s="553">
        <v>16</v>
      </c>
      <c r="D1" s="134"/>
      <c r="E1" s="134"/>
    </row>
    <row r="2" spans="1:5" ht="21.75" customHeight="1">
      <c r="A2" s="300"/>
      <c r="B2" s="300"/>
      <c r="C2" s="16" t="s">
        <v>645</v>
      </c>
      <c r="D2" s="148"/>
      <c r="E2" s="148"/>
    </row>
    <row r="3" spans="1:5" ht="17.25" customHeight="1">
      <c r="A3" s="300"/>
      <c r="B3" s="300"/>
      <c r="C3" s="486"/>
      <c r="D3" s="300"/>
      <c r="E3" s="300"/>
    </row>
    <row r="4" spans="1:5" ht="15.75" customHeight="1">
      <c r="A4" s="820" t="s">
        <v>629</v>
      </c>
      <c r="B4" s="820"/>
      <c r="C4" s="820"/>
      <c r="D4" s="820"/>
      <c r="E4" s="820"/>
    </row>
    <row r="5" spans="1:5" ht="33" customHeight="1">
      <c r="A5" s="305"/>
      <c r="B5" s="305"/>
      <c r="C5" s="305"/>
      <c r="D5" s="305"/>
      <c r="E5" s="305"/>
    </row>
    <row r="6" spans="1:5" ht="12.75" customHeight="1">
      <c r="A6" s="821" t="s">
        <v>646</v>
      </c>
      <c r="B6" s="821"/>
      <c r="C6" s="821"/>
      <c r="D6" s="821"/>
      <c r="E6" s="821"/>
    </row>
    <row r="7" spans="1:5" ht="15">
      <c r="A7" s="487"/>
      <c r="B7" s="487"/>
      <c r="C7" s="488"/>
      <c r="D7" s="487"/>
      <c r="E7" s="487"/>
    </row>
    <row r="8" spans="1:5" ht="47.25" customHeight="1">
      <c r="A8" s="489" t="s">
        <v>370</v>
      </c>
      <c r="B8" s="822" t="s">
        <v>101</v>
      </c>
      <c r="C8" s="823"/>
      <c r="D8" s="489" t="s">
        <v>521</v>
      </c>
      <c r="E8" s="489" t="s">
        <v>522</v>
      </c>
    </row>
    <row r="9" spans="1:16" ht="30" customHeight="1">
      <c r="A9" s="490">
        <v>1</v>
      </c>
      <c r="B9" s="818">
        <v>2</v>
      </c>
      <c r="C9" s="819"/>
      <c r="D9" s="490">
        <v>3</v>
      </c>
      <c r="E9" s="490">
        <v>4</v>
      </c>
      <c r="P9" s="11"/>
    </row>
    <row r="10" spans="1:5" ht="15.75" customHeight="1">
      <c r="A10" s="489" t="s">
        <v>371</v>
      </c>
      <c r="B10" s="816" t="s">
        <v>647</v>
      </c>
      <c r="C10" s="817"/>
      <c r="D10" s="489">
        <v>360</v>
      </c>
      <c r="E10" s="491">
        <v>22</v>
      </c>
    </row>
    <row r="11" spans="1:5" ht="14.25" customHeight="1">
      <c r="A11" s="492" t="s">
        <v>92</v>
      </c>
      <c r="B11" s="493"/>
      <c r="C11" s="494" t="s">
        <v>648</v>
      </c>
      <c r="D11" s="492"/>
      <c r="E11" s="495"/>
    </row>
    <row r="12" spans="1:5" ht="15.75">
      <c r="A12" s="492" t="s">
        <v>93</v>
      </c>
      <c r="B12" s="493"/>
      <c r="C12" s="494" t="s">
        <v>649</v>
      </c>
      <c r="D12" s="492"/>
      <c r="E12" s="495"/>
    </row>
    <row r="13" spans="1:5" ht="15" customHeight="1">
      <c r="A13" s="492" t="s">
        <v>64</v>
      </c>
      <c r="B13" s="496"/>
      <c r="C13" s="497" t="s">
        <v>650</v>
      </c>
      <c r="D13" s="492">
        <v>360</v>
      </c>
      <c r="E13" s="495">
        <v>22</v>
      </c>
    </row>
    <row r="14" spans="1:5" ht="15.75">
      <c r="A14" s="498" t="s">
        <v>155</v>
      </c>
      <c r="B14" s="499"/>
      <c r="C14" s="494" t="s">
        <v>651</v>
      </c>
      <c r="D14" s="500"/>
      <c r="E14" s="495"/>
    </row>
    <row r="15" spans="1:5" ht="15.75">
      <c r="A15" s="492" t="s">
        <v>156</v>
      </c>
      <c r="B15" s="501"/>
      <c r="C15" s="502" t="s">
        <v>709</v>
      </c>
      <c r="D15" s="492"/>
      <c r="E15" s="495"/>
    </row>
    <row r="16" spans="1:5" ht="15.75">
      <c r="A16" s="492" t="s">
        <v>157</v>
      </c>
      <c r="B16" s="503"/>
      <c r="C16" s="494" t="s">
        <v>652</v>
      </c>
      <c r="D16" s="492"/>
      <c r="E16" s="495"/>
    </row>
    <row r="17" spans="1:5" ht="15.75">
      <c r="A17" s="489" t="s">
        <v>372</v>
      </c>
      <c r="B17" s="504" t="s">
        <v>653</v>
      </c>
      <c r="C17" s="505"/>
      <c r="D17" s="489"/>
      <c r="E17" s="491"/>
    </row>
    <row r="18" spans="1:5" ht="15.75">
      <c r="A18" s="492" t="s">
        <v>94</v>
      </c>
      <c r="B18" s="506"/>
      <c r="C18" s="507" t="s">
        <v>654</v>
      </c>
      <c r="D18" s="492"/>
      <c r="E18" s="495"/>
    </row>
    <row r="19" spans="1:5" ht="15.75">
      <c r="A19" s="492" t="s">
        <v>95</v>
      </c>
      <c r="B19" s="506"/>
      <c r="C19" s="507" t="s">
        <v>655</v>
      </c>
      <c r="D19" s="492"/>
      <c r="E19" s="495"/>
    </row>
    <row r="20" spans="1:5" ht="14.25" customHeight="1">
      <c r="A20" s="492" t="s">
        <v>656</v>
      </c>
      <c r="B20" s="506"/>
      <c r="C20" s="507" t="s">
        <v>657</v>
      </c>
      <c r="D20" s="492"/>
      <c r="E20" s="495"/>
    </row>
    <row r="21" spans="1:5" ht="16.5" customHeight="1">
      <c r="A21" s="492" t="s">
        <v>658</v>
      </c>
      <c r="B21" s="508"/>
      <c r="C21" s="509" t="s">
        <v>659</v>
      </c>
      <c r="D21" s="492"/>
      <c r="E21" s="495"/>
    </row>
    <row r="22" spans="1:5" ht="15.75">
      <c r="A22" s="489" t="s">
        <v>373</v>
      </c>
      <c r="B22" s="510" t="s">
        <v>660</v>
      </c>
      <c r="C22" s="511"/>
      <c r="D22" s="489">
        <v>360</v>
      </c>
      <c r="E22" s="491">
        <v>22</v>
      </c>
    </row>
    <row r="23" spans="1:5" ht="15.75">
      <c r="A23" s="512"/>
      <c r="B23" s="504"/>
      <c r="C23" s="513"/>
      <c r="D23" s="512"/>
      <c r="E23" s="514"/>
    </row>
    <row r="24" spans="1:5" ht="12.75">
      <c r="A24" s="19" t="s">
        <v>661</v>
      </c>
      <c r="B24" s="135"/>
      <c r="C24" s="135"/>
      <c r="D24" s="136"/>
      <c r="E24" s="136"/>
    </row>
    <row r="25" spans="1:5" ht="12.75">
      <c r="A25" s="815" t="s">
        <v>100</v>
      </c>
      <c r="B25" s="815"/>
      <c r="C25" s="815"/>
      <c r="D25" s="815"/>
      <c r="E25" s="815"/>
    </row>
  </sheetData>
  <sheetProtection/>
  <mergeCells count="6">
    <mergeCell ref="A25:E25"/>
    <mergeCell ref="B10:C10"/>
    <mergeCell ref="B9:C9"/>
    <mergeCell ref="A4:E4"/>
    <mergeCell ref="A6:E6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1" width="5.57421875" style="20" customWidth="1"/>
    <col min="2" max="2" width="1.8515625" style="20" customWidth="1"/>
    <col min="3" max="3" width="64.140625" style="20" customWidth="1"/>
    <col min="4" max="5" width="15.7109375" style="20" customWidth="1"/>
    <col min="6" max="16384" width="9.140625" style="20" customWidth="1"/>
  </cols>
  <sheetData>
    <row r="1" spans="3:5" ht="22.5" customHeight="1">
      <c r="C1" s="824">
        <v>17</v>
      </c>
      <c r="D1" s="824"/>
      <c r="E1" s="824"/>
    </row>
    <row r="2" spans="1:5" ht="14.25">
      <c r="A2" s="23"/>
      <c r="B2" s="23"/>
      <c r="C2" s="16" t="s">
        <v>158</v>
      </c>
      <c r="D2" s="21"/>
      <c r="E2" s="21"/>
    </row>
    <row r="3" spans="1:5" ht="14.25">
      <c r="A3" s="23"/>
      <c r="B3" s="24"/>
      <c r="C3" s="9"/>
      <c r="D3" s="3"/>
      <c r="E3" s="3"/>
    </row>
    <row r="4" spans="1:5" ht="15">
      <c r="A4" s="303" t="s">
        <v>629</v>
      </c>
      <c r="B4" s="515"/>
      <c r="C4" s="515"/>
      <c r="D4" s="472"/>
      <c r="E4" s="472"/>
    </row>
    <row r="5" spans="1:5" ht="33" customHeight="1">
      <c r="A5" s="825"/>
      <c r="B5" s="825"/>
      <c r="C5" s="825"/>
      <c r="D5" s="825"/>
      <c r="E5" s="825"/>
    </row>
    <row r="6" spans="1:5" ht="12.75" customHeight="1">
      <c r="A6" s="471"/>
      <c r="B6" s="471"/>
      <c r="C6" s="471"/>
      <c r="D6" s="471"/>
      <c r="E6" s="471"/>
    </row>
    <row r="7" spans="1:5" ht="14.25">
      <c r="A7" s="826" t="s">
        <v>159</v>
      </c>
      <c r="B7" s="826"/>
      <c r="C7" s="826"/>
      <c r="D7" s="826"/>
      <c r="E7" s="826"/>
    </row>
    <row r="8" spans="1:5" ht="14.25">
      <c r="A8" s="472"/>
      <c r="B8" s="472"/>
      <c r="C8" s="472"/>
      <c r="D8" s="472"/>
      <c r="E8" s="472"/>
    </row>
    <row r="9" spans="1:5" ht="74.25" customHeight="1">
      <c r="A9" s="473" t="s">
        <v>370</v>
      </c>
      <c r="B9" s="827" t="s">
        <v>101</v>
      </c>
      <c r="C9" s="828"/>
      <c r="D9" s="473" t="s">
        <v>401</v>
      </c>
      <c r="E9" s="473" t="s">
        <v>402</v>
      </c>
    </row>
    <row r="10" spans="1:5" ht="15">
      <c r="A10" s="474">
        <v>1</v>
      </c>
      <c r="B10" s="832">
        <v>2</v>
      </c>
      <c r="C10" s="833"/>
      <c r="D10" s="474">
        <v>3</v>
      </c>
      <c r="E10" s="475"/>
    </row>
    <row r="11" spans="1:5" ht="14.25">
      <c r="A11" s="473" t="s">
        <v>371</v>
      </c>
      <c r="B11" s="830" t="s">
        <v>160</v>
      </c>
      <c r="C11" s="831"/>
      <c r="D11" s="476">
        <v>19</v>
      </c>
      <c r="E11" s="477"/>
    </row>
    <row r="12" spans="1:5" ht="15">
      <c r="A12" s="474" t="s">
        <v>92</v>
      </c>
      <c r="B12" s="478"/>
      <c r="C12" s="479" t="s">
        <v>161</v>
      </c>
      <c r="D12" s="480">
        <v>19</v>
      </c>
      <c r="E12" s="481"/>
    </row>
    <row r="13" spans="1:5" ht="15" customHeight="1">
      <c r="A13" s="474" t="s">
        <v>93</v>
      </c>
      <c r="B13" s="478"/>
      <c r="C13" s="479" t="s">
        <v>162</v>
      </c>
      <c r="D13" s="480"/>
      <c r="E13" s="481"/>
    </row>
    <row r="14" spans="1:5" ht="15">
      <c r="A14" s="482" t="s">
        <v>64</v>
      </c>
      <c r="B14" s="478"/>
      <c r="C14" s="479" t="s">
        <v>163</v>
      </c>
      <c r="D14" s="480"/>
      <c r="E14" s="481"/>
    </row>
    <row r="15" spans="1:5" ht="15">
      <c r="A15" s="482" t="s">
        <v>155</v>
      </c>
      <c r="B15" s="483"/>
      <c r="C15" s="484" t="s">
        <v>164</v>
      </c>
      <c r="D15" s="480"/>
      <c r="E15" s="481"/>
    </row>
    <row r="16" spans="1:5" ht="15">
      <c r="A16" s="482" t="s">
        <v>156</v>
      </c>
      <c r="B16" s="478"/>
      <c r="C16" s="479" t="s">
        <v>165</v>
      </c>
      <c r="D16" s="480"/>
      <c r="E16" s="481"/>
    </row>
    <row r="17" spans="1:5" ht="15">
      <c r="A17" s="482" t="s">
        <v>157</v>
      </c>
      <c r="B17" s="478"/>
      <c r="C17" s="479" t="s">
        <v>166</v>
      </c>
      <c r="D17" s="480"/>
      <c r="E17" s="481"/>
    </row>
    <row r="18" spans="1:5" ht="30">
      <c r="A18" s="474" t="s">
        <v>167</v>
      </c>
      <c r="B18" s="478"/>
      <c r="C18" s="479" t="s">
        <v>168</v>
      </c>
      <c r="D18" s="480"/>
      <c r="E18" s="481"/>
    </row>
    <row r="19" spans="1:5" ht="15">
      <c r="A19" s="482" t="s">
        <v>169</v>
      </c>
      <c r="B19" s="478"/>
      <c r="C19" s="479" t="s">
        <v>170</v>
      </c>
      <c r="D19" s="480"/>
      <c r="E19" s="481"/>
    </row>
    <row r="20" spans="1:5" ht="14.25">
      <c r="A20" s="473" t="s">
        <v>372</v>
      </c>
      <c r="B20" s="830" t="s">
        <v>171</v>
      </c>
      <c r="C20" s="831"/>
      <c r="D20" s="476"/>
      <c r="E20" s="477"/>
    </row>
    <row r="21" spans="1:5" ht="16.5" customHeight="1">
      <c r="A21" s="473" t="s">
        <v>373</v>
      </c>
      <c r="B21" s="830" t="s">
        <v>172</v>
      </c>
      <c r="C21" s="831"/>
      <c r="D21" s="476">
        <v>19</v>
      </c>
      <c r="E21" s="477"/>
    </row>
    <row r="22" spans="1:5" ht="12.75">
      <c r="A22" s="485"/>
      <c r="B22" s="485"/>
      <c r="C22" s="829" t="s">
        <v>100</v>
      </c>
      <c r="D22" s="829"/>
      <c r="E22" s="829"/>
    </row>
  </sheetData>
  <sheetProtection/>
  <mergeCells count="9">
    <mergeCell ref="C22:E22"/>
    <mergeCell ref="B20:C20"/>
    <mergeCell ref="B21:C21"/>
    <mergeCell ref="B10:C10"/>
    <mergeCell ref="B11:C11"/>
    <mergeCell ref="C1:E1"/>
    <mergeCell ref="A5:E5"/>
    <mergeCell ref="A7:E7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2">
      <selection activeCell="E1" sqref="E1"/>
    </sheetView>
  </sheetViews>
  <sheetFormatPr defaultColWidth="9.140625" defaultRowHeight="12.75"/>
  <cols>
    <col min="1" max="1" width="6.421875" style="31" bestFit="1" customWidth="1"/>
    <col min="2" max="2" width="30.57421875" style="31" bestFit="1" customWidth="1"/>
    <col min="3" max="3" width="13.421875" style="31" customWidth="1"/>
    <col min="4" max="4" width="10.421875" style="31" customWidth="1"/>
    <col min="5" max="5" width="15.28125" style="31" customWidth="1"/>
    <col min="6" max="6" width="15.421875" style="31" customWidth="1"/>
    <col min="7" max="7" width="9.140625" style="31" customWidth="1"/>
    <col min="8" max="8" width="12.140625" style="31" bestFit="1" customWidth="1"/>
    <col min="9" max="9" width="11.421875" style="31" customWidth="1"/>
    <col min="10" max="16384" width="9.140625" style="31" customWidth="1"/>
  </cols>
  <sheetData>
    <row r="1" spans="1:10" ht="12.75">
      <c r="A1" s="29"/>
      <c r="B1" s="29"/>
      <c r="C1" s="29"/>
      <c r="D1" s="29"/>
      <c r="E1" s="29">
        <v>18</v>
      </c>
      <c r="F1" s="29"/>
      <c r="G1" s="29"/>
      <c r="H1" s="30"/>
      <c r="J1" s="29"/>
    </row>
    <row r="2" spans="1:10" ht="12.75">
      <c r="A2" s="29"/>
      <c r="B2" s="29"/>
      <c r="C2" s="29"/>
      <c r="D2" s="29"/>
      <c r="E2" s="29"/>
      <c r="F2" s="29"/>
      <c r="G2" s="29"/>
      <c r="H2" s="32" t="s">
        <v>342</v>
      </c>
      <c r="I2" s="29"/>
      <c r="J2" s="29"/>
    </row>
    <row r="3" spans="1:10" ht="15">
      <c r="A3" s="303" t="s">
        <v>629</v>
      </c>
      <c r="B3" s="447"/>
      <c r="C3" s="447"/>
      <c r="D3" s="448"/>
      <c r="E3" s="448"/>
      <c r="F3" s="448"/>
      <c r="G3" s="448"/>
      <c r="H3" s="328"/>
      <c r="I3" s="448"/>
      <c r="J3" s="448"/>
    </row>
    <row r="4" spans="1:10" ht="8.25" customHeight="1">
      <c r="A4" s="448"/>
      <c r="B4" s="448"/>
      <c r="C4" s="448"/>
      <c r="D4" s="448"/>
      <c r="E4" s="448"/>
      <c r="F4" s="448"/>
      <c r="G4" s="448"/>
      <c r="H4" s="448"/>
      <c r="I4" s="448"/>
      <c r="J4" s="448"/>
    </row>
    <row r="5" spans="1:10" ht="17.25" customHeight="1">
      <c r="A5" s="838"/>
      <c r="B5" s="839"/>
      <c r="C5" s="839"/>
      <c r="D5" s="839"/>
      <c r="E5" s="839"/>
      <c r="F5" s="839"/>
      <c r="G5" s="839"/>
      <c r="H5" s="839"/>
      <c r="I5" s="839"/>
      <c r="J5" s="839"/>
    </row>
    <row r="6" spans="1:10" ht="12.75">
      <c r="A6" s="448"/>
      <c r="B6" s="448"/>
      <c r="C6" s="448"/>
      <c r="D6" s="448"/>
      <c r="E6" s="448"/>
      <c r="F6" s="448"/>
      <c r="G6" s="448"/>
      <c r="H6" s="448"/>
      <c r="I6" s="448"/>
      <c r="J6" s="448"/>
    </row>
    <row r="7" spans="1:10" ht="15.75">
      <c r="A7" s="836" t="s">
        <v>343</v>
      </c>
      <c r="B7" s="837"/>
      <c r="C7" s="837"/>
      <c r="D7" s="837"/>
      <c r="E7" s="837"/>
      <c r="F7" s="837"/>
      <c r="G7" s="837"/>
      <c r="H7" s="837"/>
      <c r="I7" s="837"/>
      <c r="J7" s="837"/>
    </row>
    <row r="8" spans="1:10" ht="12.75">
      <c r="A8" s="448"/>
      <c r="B8" s="448"/>
      <c r="C8" s="448"/>
      <c r="D8" s="448"/>
      <c r="E8" s="448"/>
      <c r="F8" s="448"/>
      <c r="G8" s="448"/>
      <c r="H8" s="448"/>
      <c r="I8" s="448"/>
      <c r="J8" s="448"/>
    </row>
    <row r="9" spans="1:10" ht="47.25" customHeight="1">
      <c r="A9" s="840" t="s">
        <v>370</v>
      </c>
      <c r="B9" s="834" t="s">
        <v>399</v>
      </c>
      <c r="C9" s="834" t="s">
        <v>499</v>
      </c>
      <c r="D9" s="834" t="s">
        <v>500</v>
      </c>
      <c r="E9" s="834" t="s">
        <v>501</v>
      </c>
      <c r="F9" s="834"/>
      <c r="G9" s="834" t="s">
        <v>344</v>
      </c>
      <c r="H9" s="834"/>
      <c r="I9" s="834" t="s">
        <v>418</v>
      </c>
      <c r="J9" s="834" t="s">
        <v>4</v>
      </c>
    </row>
    <row r="10" spans="1:10" ht="24">
      <c r="A10" s="841"/>
      <c r="B10" s="834"/>
      <c r="C10" s="834"/>
      <c r="D10" s="834"/>
      <c r="E10" s="450" t="s">
        <v>345</v>
      </c>
      <c r="F10" s="450" t="s">
        <v>346</v>
      </c>
      <c r="G10" s="450" t="s">
        <v>347</v>
      </c>
      <c r="H10" s="450" t="s">
        <v>348</v>
      </c>
      <c r="I10" s="834"/>
      <c r="J10" s="834"/>
    </row>
    <row r="11" spans="1:10" ht="12.75">
      <c r="A11" s="451">
        <v>1</v>
      </c>
      <c r="B11" s="452">
        <v>2</v>
      </c>
      <c r="C11" s="452">
        <v>3</v>
      </c>
      <c r="D11" s="452">
        <v>4</v>
      </c>
      <c r="E11" s="452">
        <v>5</v>
      </c>
      <c r="F11" s="452">
        <v>6</v>
      </c>
      <c r="G11" s="452">
        <v>7</v>
      </c>
      <c r="H11" s="451">
        <v>8</v>
      </c>
      <c r="I11" s="452">
        <v>9</v>
      </c>
      <c r="J11" s="452">
        <v>10</v>
      </c>
    </row>
    <row r="12" spans="1:10" ht="24">
      <c r="A12" s="449" t="s">
        <v>371</v>
      </c>
      <c r="B12" s="453" t="s">
        <v>349</v>
      </c>
      <c r="C12" s="454"/>
      <c r="D12" s="455"/>
      <c r="E12" s="456"/>
      <c r="F12" s="456"/>
      <c r="G12" s="456"/>
      <c r="H12" s="456"/>
      <c r="I12" s="456"/>
      <c r="J12" s="455"/>
    </row>
    <row r="13" spans="1:10" ht="24">
      <c r="A13" s="450" t="s">
        <v>372</v>
      </c>
      <c r="B13" s="457" t="s">
        <v>704</v>
      </c>
      <c r="C13" s="454"/>
      <c r="D13" s="455">
        <f>SUM(D14:D15)</f>
        <v>14869</v>
      </c>
      <c r="E13" s="456"/>
      <c r="F13" s="456"/>
      <c r="G13" s="456"/>
      <c r="H13" s="456"/>
      <c r="I13" s="456"/>
      <c r="J13" s="458">
        <f aca="true" t="shared" si="0" ref="J13:J22">SUM(C13:I13)</f>
        <v>14869</v>
      </c>
    </row>
    <row r="14" spans="1:10" ht="12.75">
      <c r="A14" s="450" t="s">
        <v>94</v>
      </c>
      <c r="B14" s="459" t="s">
        <v>350</v>
      </c>
      <c r="C14" s="454"/>
      <c r="D14" s="456">
        <v>8711</v>
      </c>
      <c r="E14" s="456"/>
      <c r="F14" s="456"/>
      <c r="G14" s="456"/>
      <c r="H14" s="456"/>
      <c r="I14" s="456"/>
      <c r="J14" s="460">
        <f t="shared" si="0"/>
        <v>8711</v>
      </c>
    </row>
    <row r="15" spans="1:10" ht="24">
      <c r="A15" s="450" t="s">
        <v>95</v>
      </c>
      <c r="B15" s="459" t="s">
        <v>351</v>
      </c>
      <c r="C15" s="454"/>
      <c r="D15" s="456">
        <v>6158</v>
      </c>
      <c r="E15" s="456"/>
      <c r="F15" s="456"/>
      <c r="G15" s="456"/>
      <c r="H15" s="456"/>
      <c r="I15" s="456"/>
      <c r="J15" s="460">
        <f t="shared" si="0"/>
        <v>6158</v>
      </c>
    </row>
    <row r="16" spans="1:10" ht="24">
      <c r="A16" s="450" t="s">
        <v>373</v>
      </c>
      <c r="B16" s="457" t="s">
        <v>352</v>
      </c>
      <c r="C16" s="454"/>
      <c r="D16" s="455">
        <f>SUM(D17:D20)</f>
        <v>14869</v>
      </c>
      <c r="E16" s="456"/>
      <c r="F16" s="456"/>
      <c r="G16" s="456"/>
      <c r="H16" s="456"/>
      <c r="I16" s="456"/>
      <c r="J16" s="461">
        <f t="shared" si="0"/>
        <v>14869</v>
      </c>
    </row>
    <row r="17" spans="1:10" ht="12.75">
      <c r="A17" s="450" t="s">
        <v>96</v>
      </c>
      <c r="B17" s="459" t="s">
        <v>353</v>
      </c>
      <c r="C17" s="462"/>
      <c r="D17" s="455"/>
      <c r="E17" s="463"/>
      <c r="F17" s="463"/>
      <c r="G17" s="463"/>
      <c r="H17" s="463"/>
      <c r="I17" s="463"/>
      <c r="J17" s="460"/>
    </row>
    <row r="18" spans="1:10" ht="12.75">
      <c r="A18" s="450" t="s">
        <v>97</v>
      </c>
      <c r="B18" s="459" t="s">
        <v>354</v>
      </c>
      <c r="C18" s="462"/>
      <c r="D18" s="456">
        <v>2275</v>
      </c>
      <c r="E18" s="463"/>
      <c r="F18" s="463"/>
      <c r="G18" s="463"/>
      <c r="H18" s="463"/>
      <c r="I18" s="463"/>
      <c r="J18" s="460">
        <v>2275</v>
      </c>
    </row>
    <row r="19" spans="1:10" ht="12.75">
      <c r="A19" s="450" t="s">
        <v>339</v>
      </c>
      <c r="B19" s="459" t="s">
        <v>355</v>
      </c>
      <c r="C19" s="462"/>
      <c r="D19" s="456">
        <v>9037</v>
      </c>
      <c r="E19" s="463"/>
      <c r="F19" s="463"/>
      <c r="G19" s="463"/>
      <c r="H19" s="463"/>
      <c r="I19" s="463"/>
      <c r="J19" s="456">
        <v>9037</v>
      </c>
    </row>
    <row r="20" spans="1:10" ht="12.75">
      <c r="A20" s="450" t="s">
        <v>340</v>
      </c>
      <c r="B20" s="459" t="s">
        <v>356</v>
      </c>
      <c r="C20" s="462"/>
      <c r="D20" s="456">
        <v>3557</v>
      </c>
      <c r="E20" s="463"/>
      <c r="F20" s="463"/>
      <c r="G20" s="463"/>
      <c r="H20" s="463"/>
      <c r="I20" s="463"/>
      <c r="J20" s="460">
        <v>3557</v>
      </c>
    </row>
    <row r="21" spans="1:10" ht="12.75">
      <c r="A21" s="450" t="s">
        <v>374</v>
      </c>
      <c r="B21" s="457" t="s">
        <v>357</v>
      </c>
      <c r="C21" s="464"/>
      <c r="D21" s="458"/>
      <c r="E21" s="458"/>
      <c r="F21" s="458"/>
      <c r="G21" s="458"/>
      <c r="H21" s="458"/>
      <c r="I21" s="458"/>
      <c r="J21" s="458"/>
    </row>
    <row r="22" spans="1:10" ht="24" customHeight="1">
      <c r="A22" s="449" t="s">
        <v>375</v>
      </c>
      <c r="B22" s="465" t="s">
        <v>358</v>
      </c>
      <c r="C22" s="466"/>
      <c r="D22" s="458"/>
      <c r="E22" s="458"/>
      <c r="F22" s="458"/>
      <c r="G22" s="458"/>
      <c r="H22" s="458"/>
      <c r="I22" s="458"/>
      <c r="J22" s="458">
        <f t="shared" si="0"/>
        <v>0</v>
      </c>
    </row>
    <row r="23" spans="1:10" ht="24">
      <c r="A23" s="450" t="s">
        <v>376</v>
      </c>
      <c r="B23" s="467" t="s">
        <v>359</v>
      </c>
      <c r="C23" s="464"/>
      <c r="D23" s="458"/>
      <c r="E23" s="458"/>
      <c r="F23" s="458"/>
      <c r="G23" s="458"/>
      <c r="H23" s="458"/>
      <c r="I23" s="458"/>
      <c r="J23" s="458"/>
    </row>
    <row r="24" spans="1:10" ht="36">
      <c r="A24" s="450" t="s">
        <v>377</v>
      </c>
      <c r="B24" s="467" t="s">
        <v>360</v>
      </c>
      <c r="C24" s="464"/>
      <c r="D24" s="458"/>
      <c r="E24" s="458"/>
      <c r="F24" s="458"/>
      <c r="G24" s="458"/>
      <c r="H24" s="458"/>
      <c r="I24" s="458"/>
      <c r="J24" s="458"/>
    </row>
    <row r="25" spans="1:10" ht="24">
      <c r="A25" s="450" t="s">
        <v>378</v>
      </c>
      <c r="B25" s="468" t="s">
        <v>705</v>
      </c>
      <c r="C25" s="464"/>
      <c r="D25" s="458"/>
      <c r="E25" s="458"/>
      <c r="F25" s="458"/>
      <c r="G25" s="458"/>
      <c r="H25" s="458"/>
      <c r="I25" s="458"/>
      <c r="J25" s="458"/>
    </row>
    <row r="26" spans="1:10" ht="24">
      <c r="A26" s="450" t="s">
        <v>379</v>
      </c>
      <c r="B26" s="468" t="s">
        <v>706</v>
      </c>
      <c r="C26" s="464"/>
      <c r="D26" s="458"/>
      <c r="E26" s="458"/>
      <c r="F26" s="458"/>
      <c r="G26" s="458"/>
      <c r="H26" s="458"/>
      <c r="I26" s="458"/>
      <c r="J26" s="458"/>
    </row>
    <row r="27" spans="1:10" ht="48">
      <c r="A27" s="450" t="s">
        <v>380</v>
      </c>
      <c r="B27" s="468" t="s">
        <v>361</v>
      </c>
      <c r="C27" s="464"/>
      <c r="D27" s="458"/>
      <c r="E27" s="458"/>
      <c r="F27" s="458"/>
      <c r="G27" s="458"/>
      <c r="H27" s="458"/>
      <c r="I27" s="458"/>
      <c r="J27" s="458"/>
    </row>
    <row r="28" spans="1:10" ht="12.75">
      <c r="A28" s="450" t="s">
        <v>362</v>
      </c>
      <c r="B28" s="469" t="s">
        <v>353</v>
      </c>
      <c r="C28" s="464"/>
      <c r="D28" s="458"/>
      <c r="E28" s="458"/>
      <c r="F28" s="458"/>
      <c r="G28" s="458"/>
      <c r="H28" s="458"/>
      <c r="I28" s="458"/>
      <c r="J28" s="458"/>
    </row>
    <row r="29" spans="1:10" ht="12.75">
      <c r="A29" s="450" t="s">
        <v>363</v>
      </c>
      <c r="B29" s="469" t="s">
        <v>354</v>
      </c>
      <c r="C29" s="464"/>
      <c r="D29" s="458"/>
      <c r="E29" s="458"/>
      <c r="F29" s="458"/>
      <c r="G29" s="458"/>
      <c r="H29" s="458"/>
      <c r="I29" s="458"/>
      <c r="J29" s="458"/>
    </row>
    <row r="30" spans="1:10" ht="12.75">
      <c r="A30" s="450" t="s">
        <v>364</v>
      </c>
      <c r="B30" s="469" t="s">
        <v>355</v>
      </c>
      <c r="C30" s="464"/>
      <c r="D30" s="458"/>
      <c r="E30" s="458"/>
      <c r="F30" s="458"/>
      <c r="G30" s="458"/>
      <c r="H30" s="458"/>
      <c r="I30" s="458"/>
      <c r="J30" s="458"/>
    </row>
    <row r="31" spans="1:10" ht="12.75">
      <c r="A31" s="450" t="s">
        <v>365</v>
      </c>
      <c r="B31" s="469" t="s">
        <v>356</v>
      </c>
      <c r="C31" s="464"/>
      <c r="D31" s="458"/>
      <c r="E31" s="458"/>
      <c r="F31" s="458"/>
      <c r="G31" s="458"/>
      <c r="H31" s="458"/>
      <c r="I31" s="458"/>
      <c r="J31" s="458"/>
    </row>
    <row r="32" spans="1:10" ht="12.75">
      <c r="A32" s="450" t="s">
        <v>381</v>
      </c>
      <c r="B32" s="468" t="s">
        <v>366</v>
      </c>
      <c r="C32" s="464"/>
      <c r="D32" s="458"/>
      <c r="E32" s="458"/>
      <c r="F32" s="458"/>
      <c r="G32" s="458"/>
      <c r="H32" s="458"/>
      <c r="I32" s="458"/>
      <c r="J32" s="458"/>
    </row>
    <row r="33" spans="1:10" ht="27.75" customHeight="1">
      <c r="A33" s="449" t="s">
        <v>382</v>
      </c>
      <c r="B33" s="470" t="s">
        <v>707</v>
      </c>
      <c r="C33" s="464"/>
      <c r="D33" s="458"/>
      <c r="E33" s="458"/>
      <c r="F33" s="458"/>
      <c r="G33" s="458"/>
      <c r="H33" s="458"/>
      <c r="I33" s="458"/>
      <c r="J33" s="458"/>
    </row>
    <row r="34" spans="1:10" ht="24">
      <c r="A34" s="449" t="s">
        <v>383</v>
      </c>
      <c r="B34" s="470" t="s">
        <v>708</v>
      </c>
      <c r="C34" s="464"/>
      <c r="D34" s="458">
        <f>SUM(D22-D33)</f>
        <v>0</v>
      </c>
      <c r="E34" s="458"/>
      <c r="F34" s="458"/>
      <c r="G34" s="458"/>
      <c r="H34" s="458"/>
      <c r="I34" s="458"/>
      <c r="J34" s="458">
        <f>SUM(C34:I34)</f>
        <v>0</v>
      </c>
    </row>
    <row r="35" spans="1:10" ht="24">
      <c r="A35" s="449" t="s">
        <v>384</v>
      </c>
      <c r="B35" s="470" t="s">
        <v>367</v>
      </c>
      <c r="C35" s="464"/>
      <c r="D35" s="461">
        <f>SUM(D12-D23)</f>
        <v>0</v>
      </c>
      <c r="E35" s="458"/>
      <c r="F35" s="458"/>
      <c r="G35" s="458"/>
      <c r="H35" s="458"/>
      <c r="I35" s="458"/>
      <c r="J35" s="461">
        <f>SUM(C35:I35)</f>
        <v>0</v>
      </c>
    </row>
    <row r="36" spans="1:10" ht="15" customHeight="1">
      <c r="A36" s="33"/>
      <c r="B36" s="33"/>
      <c r="C36" s="29"/>
      <c r="D36" s="29"/>
      <c r="E36" s="34" t="s">
        <v>368</v>
      </c>
      <c r="F36" s="29"/>
      <c r="G36" s="29"/>
      <c r="H36" s="29"/>
      <c r="I36" s="29"/>
      <c r="J36" s="29"/>
    </row>
    <row r="37" spans="1:10" ht="12.75" customHeight="1">
      <c r="A37" s="835" t="s">
        <v>369</v>
      </c>
      <c r="B37" s="835"/>
      <c r="C37" s="835"/>
      <c r="D37" s="835"/>
      <c r="E37" s="835"/>
      <c r="F37" s="835"/>
      <c r="G37" s="835"/>
      <c r="H37" s="29"/>
      <c r="I37" s="29"/>
      <c r="J37" s="29"/>
    </row>
    <row r="38" spans="1:10" ht="12.75">
      <c r="A38" s="29"/>
      <c r="B38" s="29"/>
      <c r="C38" s="29"/>
      <c r="D38" s="29"/>
      <c r="E38" s="29"/>
      <c r="F38" s="29"/>
      <c r="G38" s="29"/>
      <c r="H38" s="29"/>
      <c r="I38" s="29"/>
      <c r="J38" s="29"/>
    </row>
  </sheetData>
  <sheetProtection/>
  <mergeCells count="11">
    <mergeCell ref="A5:J5"/>
    <mergeCell ref="A9:A10"/>
    <mergeCell ref="B9:B10"/>
    <mergeCell ref="C9:C10"/>
    <mergeCell ref="D9:D10"/>
    <mergeCell ref="E9:F9"/>
    <mergeCell ref="G9:H9"/>
    <mergeCell ref="I9:I10"/>
    <mergeCell ref="J9:J10"/>
    <mergeCell ref="A37:G37"/>
    <mergeCell ref="A7:J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5.57421875" style="516" customWidth="1"/>
    <col min="2" max="2" width="1.8515625" style="516" customWidth="1"/>
    <col min="3" max="3" width="52.00390625" style="516" customWidth="1"/>
    <col min="4" max="5" width="15.7109375" style="516" customWidth="1"/>
    <col min="6" max="16384" width="9.140625" style="516" customWidth="1"/>
  </cols>
  <sheetData>
    <row r="1" spans="3:5" ht="20.25" customHeight="1">
      <c r="C1" s="554">
        <v>19</v>
      </c>
      <c r="D1" s="517"/>
      <c r="E1" s="518"/>
    </row>
    <row r="2" spans="1:5" ht="12.75">
      <c r="A2" s="519"/>
      <c r="B2" s="519"/>
      <c r="C2" s="519"/>
      <c r="D2" s="520"/>
      <c r="E2" s="521" t="s">
        <v>662</v>
      </c>
    </row>
    <row r="3" spans="1:5" ht="12.75">
      <c r="A3" s="519"/>
      <c r="B3" s="519"/>
      <c r="C3" s="522"/>
      <c r="D3" s="523" t="s">
        <v>710</v>
      </c>
      <c r="E3" s="523"/>
    </row>
    <row r="4" spans="1:5" ht="12.75">
      <c r="A4" s="519"/>
      <c r="B4" s="519"/>
      <c r="C4" s="522"/>
      <c r="D4" s="523"/>
      <c r="E4" s="523"/>
    </row>
    <row r="5" spans="1:5" ht="33" customHeight="1">
      <c r="A5" s="845" t="s">
        <v>629</v>
      </c>
      <c r="B5" s="845"/>
      <c r="C5" s="845"/>
      <c r="D5" s="845"/>
      <c r="E5" s="845"/>
    </row>
    <row r="6" spans="1:5" ht="12.75" customHeight="1">
      <c r="A6" s="524"/>
      <c r="B6" s="524"/>
      <c r="C6" s="524"/>
      <c r="D6" s="524"/>
      <c r="E6" s="524"/>
    </row>
    <row r="7" spans="1:5" ht="15" customHeight="1">
      <c r="A7" s="846" t="s">
        <v>711</v>
      </c>
      <c r="B7" s="846"/>
      <c r="C7" s="846"/>
      <c r="D7" s="846"/>
      <c r="E7" s="846"/>
    </row>
    <row r="8" spans="1:5" ht="12.75">
      <c r="A8" s="519"/>
      <c r="B8" s="519"/>
      <c r="C8" s="519"/>
      <c r="D8" s="519"/>
      <c r="E8" s="519"/>
    </row>
    <row r="9" spans="1:5" ht="38.25">
      <c r="A9" s="525" t="s">
        <v>370</v>
      </c>
      <c r="B9" s="847" t="s">
        <v>101</v>
      </c>
      <c r="C9" s="848"/>
      <c r="D9" s="525" t="s">
        <v>521</v>
      </c>
      <c r="E9" s="525" t="s">
        <v>522</v>
      </c>
    </row>
    <row r="10" spans="1:5" ht="12.75">
      <c r="A10" s="526">
        <v>1</v>
      </c>
      <c r="B10" s="849">
        <v>2</v>
      </c>
      <c r="C10" s="850"/>
      <c r="D10" s="526">
        <v>3</v>
      </c>
      <c r="E10" s="526">
        <v>4</v>
      </c>
    </row>
    <row r="11" spans="1:5" ht="12.75">
      <c r="A11" s="527" t="s">
        <v>371</v>
      </c>
      <c r="B11" s="851" t="s">
        <v>712</v>
      </c>
      <c r="C11" s="852"/>
      <c r="D11" s="525">
        <v>35478</v>
      </c>
      <c r="E11" s="528">
        <v>62827</v>
      </c>
    </row>
    <row r="12" spans="1:5" ht="12.75">
      <c r="A12" s="529" t="s">
        <v>92</v>
      </c>
      <c r="B12" s="530"/>
      <c r="C12" s="531" t="s">
        <v>713</v>
      </c>
      <c r="D12" s="532"/>
      <c r="E12" s="533"/>
    </row>
    <row r="13" spans="1:5" ht="12.75">
      <c r="A13" s="529" t="s">
        <v>93</v>
      </c>
      <c r="B13" s="530"/>
      <c r="C13" s="531" t="s">
        <v>714</v>
      </c>
      <c r="D13" s="532"/>
      <c r="E13" s="533"/>
    </row>
    <row r="14" spans="1:5" ht="12.75">
      <c r="A14" s="529" t="s">
        <v>64</v>
      </c>
      <c r="B14" s="530"/>
      <c r="C14" s="531" t="s">
        <v>715</v>
      </c>
      <c r="D14" s="532"/>
      <c r="E14" s="533"/>
    </row>
    <row r="15" spans="1:5" ht="12.75">
      <c r="A15" s="534" t="s">
        <v>155</v>
      </c>
      <c r="B15" s="535"/>
      <c r="C15" s="531" t="s">
        <v>716</v>
      </c>
      <c r="D15" s="532"/>
      <c r="E15" s="533"/>
    </row>
    <row r="16" spans="1:5" ht="25.5">
      <c r="A16" s="536" t="s">
        <v>156</v>
      </c>
      <c r="B16" s="535"/>
      <c r="C16" s="531" t="s">
        <v>663</v>
      </c>
      <c r="D16" s="532"/>
      <c r="E16" s="533"/>
    </row>
    <row r="17" spans="1:5" ht="12.75">
      <c r="A17" s="536" t="s">
        <v>157</v>
      </c>
      <c r="B17" s="535"/>
      <c r="C17" s="531" t="s">
        <v>717</v>
      </c>
      <c r="D17" s="532">
        <v>35478</v>
      </c>
      <c r="E17" s="533">
        <v>62827</v>
      </c>
    </row>
    <row r="18" spans="1:5" ht="12.75">
      <c r="A18" s="534" t="s">
        <v>167</v>
      </c>
      <c r="B18" s="535"/>
      <c r="C18" s="531" t="s">
        <v>119</v>
      </c>
      <c r="D18" s="532"/>
      <c r="E18" s="533"/>
    </row>
    <row r="19" spans="1:5" ht="12.75">
      <c r="A19" s="527" t="s">
        <v>372</v>
      </c>
      <c r="B19" s="853" t="s">
        <v>718</v>
      </c>
      <c r="C19" s="854"/>
      <c r="D19" s="537"/>
      <c r="E19" s="533"/>
    </row>
    <row r="20" spans="1:5" ht="12.75">
      <c r="A20" s="527" t="s">
        <v>373</v>
      </c>
      <c r="B20" s="538" t="s">
        <v>528</v>
      </c>
      <c r="C20" s="539"/>
      <c r="D20" s="525">
        <f>SUM(D11)</f>
        <v>35478</v>
      </c>
      <c r="E20" s="525">
        <f>SUM(E11)</f>
        <v>62827</v>
      </c>
    </row>
    <row r="21" spans="1:5" ht="12.75" customHeight="1">
      <c r="A21" s="540" t="s">
        <v>661</v>
      </c>
      <c r="B21" s="541"/>
      <c r="C21" s="541"/>
      <c r="D21" s="542"/>
      <c r="E21" s="542"/>
    </row>
    <row r="22" spans="1:5" ht="12.75" customHeight="1">
      <c r="A22" s="842" t="s">
        <v>703</v>
      </c>
      <c r="B22" s="843"/>
      <c r="C22" s="843"/>
      <c r="D22" s="843"/>
      <c r="E22" s="843"/>
    </row>
    <row r="23" spans="1:5" ht="42" customHeight="1">
      <c r="A23" s="844"/>
      <c r="B23" s="844"/>
      <c r="C23" s="844"/>
      <c r="D23" s="844"/>
      <c r="E23" s="844"/>
    </row>
  </sheetData>
  <sheetProtection/>
  <mergeCells count="8">
    <mergeCell ref="A22:E22"/>
    <mergeCell ref="A23:E23"/>
    <mergeCell ref="A5:E5"/>
    <mergeCell ref="A7:E7"/>
    <mergeCell ref="B9:C9"/>
    <mergeCell ref="B10:C10"/>
    <mergeCell ref="B11:C11"/>
    <mergeCell ref="B19:C19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2"/>
  <sheetViews>
    <sheetView showGridLines="0" showZeros="0" zoomScaleSheetLayoutView="100" zoomScalePageLayoutView="0" workbookViewId="0" topLeftCell="A1">
      <pane ySplit="11" topLeftCell="BM51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5.8515625" style="19" customWidth="1"/>
    <col min="2" max="2" width="0.2890625" style="11" customWidth="1"/>
    <col min="3" max="3" width="1.57421875" style="11" customWidth="1"/>
    <col min="4" max="4" width="23.421875" style="11" customWidth="1"/>
    <col min="5" max="6" width="8.28125" style="11" customWidth="1"/>
    <col min="7" max="7" width="9.8515625" style="11" customWidth="1"/>
    <col min="8" max="9" width="8.28125" style="11" customWidth="1"/>
    <col min="10" max="10" width="9.421875" style="11" bestFit="1" customWidth="1"/>
    <col min="11" max="11" width="9.421875" style="11" customWidth="1"/>
    <col min="12" max="12" width="8.28125" style="11" customWidth="1"/>
    <col min="13" max="13" width="10.00390625" style="11" customWidth="1"/>
    <col min="14" max="14" width="8.28125" style="11" customWidth="1"/>
    <col min="15" max="15" width="10.8515625" style="11" customWidth="1"/>
    <col min="16" max="17" width="8.28125" style="11" customWidth="1"/>
    <col min="18" max="18" width="11.140625" style="11" customWidth="1"/>
    <col min="19" max="16384" width="9.140625" style="11" customWidth="1"/>
  </cols>
  <sheetData>
    <row r="1" spans="8:14" ht="12.75">
      <c r="H1" s="555">
        <v>20</v>
      </c>
      <c r="N1" s="14"/>
    </row>
    <row r="2" spans="1:18" ht="12.75">
      <c r="A2" s="143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148"/>
      <c r="N2" s="301" t="s">
        <v>121</v>
      </c>
      <c r="O2" s="302"/>
      <c r="P2" s="302"/>
      <c r="Q2" s="302"/>
      <c r="R2" s="302"/>
    </row>
    <row r="3" spans="1:18" ht="14.25" customHeight="1">
      <c r="A3" s="303" t="s">
        <v>629</v>
      </c>
      <c r="B3" s="304"/>
      <c r="C3" s="304"/>
      <c r="D3" s="304"/>
      <c r="E3" s="304"/>
      <c r="F3" s="300"/>
      <c r="G3" s="300"/>
      <c r="H3" s="300"/>
      <c r="I3" s="300"/>
      <c r="J3" s="300"/>
      <c r="K3" s="300"/>
      <c r="L3" s="300"/>
      <c r="M3" s="143"/>
      <c r="N3" s="143"/>
      <c r="O3" s="143"/>
      <c r="P3" s="143"/>
      <c r="Q3" s="143"/>
      <c r="R3" s="148"/>
    </row>
    <row r="4" spans="1:18" ht="4.5" customHeight="1">
      <c r="A4" s="143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143"/>
      <c r="N4" s="143"/>
      <c r="O4" s="143"/>
      <c r="P4" s="143"/>
      <c r="Q4" s="143"/>
      <c r="R4" s="143"/>
    </row>
    <row r="5" spans="1:18" ht="31.5" customHeight="1">
      <c r="A5" s="821"/>
      <c r="B5" s="821"/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</row>
    <row r="6" spans="1:18" ht="3" customHeight="1">
      <c r="A6" s="143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</row>
    <row r="7" spans="1:18" ht="22.5" customHeight="1">
      <c r="A7" s="821" t="s">
        <v>122</v>
      </c>
      <c r="B7" s="821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</row>
    <row r="8" spans="1:18" ht="4.5" customHeight="1">
      <c r="A8" s="143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</row>
    <row r="9" spans="1:18" ht="27" customHeight="1">
      <c r="A9" s="874" t="s">
        <v>123</v>
      </c>
      <c r="B9" s="878" t="s">
        <v>399</v>
      </c>
      <c r="C9" s="878"/>
      <c r="D9" s="878"/>
      <c r="E9" s="874" t="s">
        <v>487</v>
      </c>
      <c r="F9" s="874" t="s">
        <v>488</v>
      </c>
      <c r="G9" s="874"/>
      <c r="H9" s="874" t="s">
        <v>124</v>
      </c>
      <c r="I9" s="874" t="s">
        <v>125</v>
      </c>
      <c r="J9" s="874" t="s">
        <v>491</v>
      </c>
      <c r="K9" s="874" t="s">
        <v>126</v>
      </c>
      <c r="L9" s="874" t="s">
        <v>127</v>
      </c>
      <c r="M9" s="874" t="s">
        <v>494</v>
      </c>
      <c r="N9" s="874" t="s">
        <v>128</v>
      </c>
      <c r="O9" s="874"/>
      <c r="P9" s="874" t="s">
        <v>129</v>
      </c>
      <c r="Q9" s="874" t="s">
        <v>130</v>
      </c>
      <c r="R9" s="874" t="s">
        <v>4</v>
      </c>
    </row>
    <row r="10" spans="1:18" ht="51">
      <c r="A10" s="874"/>
      <c r="B10" s="878"/>
      <c r="C10" s="878"/>
      <c r="D10" s="878"/>
      <c r="E10" s="874"/>
      <c r="F10" s="306" t="s">
        <v>131</v>
      </c>
      <c r="G10" s="306" t="s">
        <v>132</v>
      </c>
      <c r="H10" s="874"/>
      <c r="I10" s="874"/>
      <c r="J10" s="874"/>
      <c r="K10" s="874"/>
      <c r="L10" s="874"/>
      <c r="M10" s="874"/>
      <c r="N10" s="306" t="s">
        <v>133</v>
      </c>
      <c r="O10" s="306" t="s">
        <v>128</v>
      </c>
      <c r="P10" s="874"/>
      <c r="Q10" s="874"/>
      <c r="R10" s="874"/>
    </row>
    <row r="11" spans="1:18" ht="12.75">
      <c r="A11" s="307">
        <v>1</v>
      </c>
      <c r="B11" s="866">
        <v>2</v>
      </c>
      <c r="C11" s="866"/>
      <c r="D11" s="866"/>
      <c r="E11" s="307">
        <v>3</v>
      </c>
      <c r="F11" s="307">
        <v>4</v>
      </c>
      <c r="G11" s="307">
        <v>5</v>
      </c>
      <c r="H11" s="307">
        <v>6</v>
      </c>
      <c r="I11" s="307">
        <v>7</v>
      </c>
      <c r="J11" s="307">
        <v>8</v>
      </c>
      <c r="K11" s="307">
        <v>9</v>
      </c>
      <c r="L11" s="307">
        <v>10</v>
      </c>
      <c r="M11" s="307">
        <v>11</v>
      </c>
      <c r="N11" s="307">
        <v>12</v>
      </c>
      <c r="O11" s="307">
        <v>13</v>
      </c>
      <c r="P11" s="307">
        <v>14</v>
      </c>
      <c r="Q11" s="307">
        <v>15</v>
      </c>
      <c r="R11" s="307">
        <v>16</v>
      </c>
    </row>
    <row r="12" spans="1:18" ht="39.75" customHeight="1">
      <c r="A12" s="309" t="s">
        <v>371</v>
      </c>
      <c r="B12" s="875" t="s">
        <v>134</v>
      </c>
      <c r="C12" s="876"/>
      <c r="D12" s="877"/>
      <c r="E12" s="306"/>
      <c r="F12" s="306"/>
      <c r="G12" s="306">
        <v>209711</v>
      </c>
      <c r="H12" s="306"/>
      <c r="I12" s="306"/>
      <c r="J12" s="310">
        <v>83472</v>
      </c>
      <c r="K12" s="310"/>
      <c r="L12" s="310"/>
      <c r="M12" s="310">
        <v>6712</v>
      </c>
      <c r="N12" s="310"/>
      <c r="O12" s="310"/>
      <c r="P12" s="310"/>
      <c r="Q12" s="310"/>
      <c r="R12" s="310">
        <f>SUM(E12:Q12)</f>
        <v>299895</v>
      </c>
    </row>
    <row r="13" spans="1:18" ht="25.5" customHeight="1">
      <c r="A13" s="156" t="s">
        <v>372</v>
      </c>
      <c r="B13" s="311"/>
      <c r="C13" s="860" t="s">
        <v>135</v>
      </c>
      <c r="D13" s="861"/>
      <c r="E13" s="312"/>
      <c r="F13" s="308"/>
      <c r="G13" s="308"/>
      <c r="H13" s="308"/>
      <c r="I13" s="308"/>
      <c r="J13" s="308"/>
      <c r="K13" s="313">
        <f>SUM(K14:K15)</f>
        <v>0</v>
      </c>
      <c r="L13" s="313">
        <f>SUM(L14:L15)</f>
        <v>0</v>
      </c>
      <c r="M13" s="310">
        <f>SUM(M14:M15)</f>
        <v>23587</v>
      </c>
      <c r="N13" s="308"/>
      <c r="O13" s="308"/>
      <c r="P13" s="308"/>
      <c r="Q13" s="308"/>
      <c r="R13" s="310">
        <f aca="true" t="shared" si="0" ref="R13:R55">SUM(E13:Q13)</f>
        <v>23587</v>
      </c>
    </row>
    <row r="14" spans="1:18" ht="25.5">
      <c r="A14" s="314" t="s">
        <v>94</v>
      </c>
      <c r="B14" s="315" t="s">
        <v>136</v>
      </c>
      <c r="C14" s="316"/>
      <c r="D14" s="159" t="s">
        <v>137</v>
      </c>
      <c r="E14" s="312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10">
        <f t="shared" si="0"/>
        <v>0</v>
      </c>
    </row>
    <row r="15" spans="1:18" ht="25.5">
      <c r="A15" s="307" t="s">
        <v>95</v>
      </c>
      <c r="B15" s="316"/>
      <c r="C15" s="316"/>
      <c r="D15" s="317" t="s">
        <v>138</v>
      </c>
      <c r="E15" s="308"/>
      <c r="F15" s="308"/>
      <c r="G15" s="308"/>
      <c r="H15" s="308"/>
      <c r="I15" s="308"/>
      <c r="J15" s="308"/>
      <c r="K15" s="313"/>
      <c r="L15" s="308"/>
      <c r="M15" s="313">
        <v>23587</v>
      </c>
      <c r="N15" s="308"/>
      <c r="O15" s="308"/>
      <c r="P15" s="306"/>
      <c r="Q15" s="306"/>
      <c r="R15" s="310">
        <f t="shared" si="0"/>
        <v>23587</v>
      </c>
    </row>
    <row r="16" spans="1:18" ht="51" customHeight="1">
      <c r="A16" s="156" t="s">
        <v>373</v>
      </c>
      <c r="B16" s="871" t="s">
        <v>139</v>
      </c>
      <c r="C16" s="872"/>
      <c r="D16" s="873"/>
      <c r="E16" s="312"/>
      <c r="F16" s="308"/>
      <c r="G16" s="308"/>
      <c r="H16" s="308"/>
      <c r="I16" s="308"/>
      <c r="J16" s="306">
        <v>23600</v>
      </c>
      <c r="K16" s="306"/>
      <c r="L16" s="306"/>
      <c r="M16" s="306">
        <v>1365</v>
      </c>
      <c r="N16" s="306"/>
      <c r="O16" s="306"/>
      <c r="P16" s="306"/>
      <c r="Q16" s="306"/>
      <c r="R16" s="310">
        <f t="shared" si="0"/>
        <v>24965</v>
      </c>
    </row>
    <row r="17" spans="1:18" ht="12.75">
      <c r="A17" s="318" t="s">
        <v>96</v>
      </c>
      <c r="B17" s="319"/>
      <c r="C17" s="316"/>
      <c r="D17" s="159" t="s">
        <v>140</v>
      </c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6"/>
      <c r="Q17" s="306"/>
      <c r="R17" s="310">
        <f t="shared" si="0"/>
        <v>0</v>
      </c>
    </row>
    <row r="18" spans="1:18" ht="12.75">
      <c r="A18" s="156" t="s">
        <v>97</v>
      </c>
      <c r="B18" s="319"/>
      <c r="C18" s="316"/>
      <c r="D18" s="159" t="s">
        <v>141</v>
      </c>
      <c r="E18" s="312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6"/>
      <c r="Q18" s="306"/>
      <c r="R18" s="310">
        <f t="shared" si="0"/>
        <v>0</v>
      </c>
    </row>
    <row r="19" spans="1:18" ht="12.75">
      <c r="A19" s="156" t="s">
        <v>339</v>
      </c>
      <c r="B19" s="319"/>
      <c r="C19" s="316"/>
      <c r="D19" s="159" t="s">
        <v>142</v>
      </c>
      <c r="E19" s="312"/>
      <c r="F19" s="308"/>
      <c r="G19" s="308"/>
      <c r="H19" s="308"/>
      <c r="I19" s="308"/>
      <c r="J19" s="308">
        <v>23600</v>
      </c>
      <c r="K19" s="308"/>
      <c r="L19" s="308"/>
      <c r="M19" s="308">
        <v>1365</v>
      </c>
      <c r="N19" s="308"/>
      <c r="O19" s="308"/>
      <c r="P19" s="306"/>
      <c r="Q19" s="306"/>
      <c r="R19" s="310">
        <f t="shared" si="0"/>
        <v>24965</v>
      </c>
    </row>
    <row r="20" spans="1:18" ht="15" customHeight="1">
      <c r="A20" s="156" t="s">
        <v>374</v>
      </c>
      <c r="B20" s="311"/>
      <c r="C20" s="860" t="s">
        <v>357</v>
      </c>
      <c r="D20" s="861"/>
      <c r="E20" s="312"/>
      <c r="F20" s="308"/>
      <c r="G20" s="308"/>
      <c r="H20" s="308"/>
      <c r="I20" s="308"/>
      <c r="J20" s="313">
        <v>23587</v>
      </c>
      <c r="K20" s="313"/>
      <c r="L20" s="313"/>
      <c r="M20" s="313">
        <v>-23587</v>
      </c>
      <c r="N20" s="308"/>
      <c r="O20" s="308"/>
      <c r="P20" s="306"/>
      <c r="Q20" s="306"/>
      <c r="R20" s="310">
        <f t="shared" si="0"/>
        <v>0</v>
      </c>
    </row>
    <row r="21" spans="1:18" ht="30" customHeight="1">
      <c r="A21" s="156" t="s">
        <v>375</v>
      </c>
      <c r="B21" s="320" t="s">
        <v>596</v>
      </c>
      <c r="C21" s="860" t="s">
        <v>597</v>
      </c>
      <c r="D21" s="861"/>
      <c r="E21" s="312"/>
      <c r="F21" s="308"/>
      <c r="G21" s="308"/>
      <c r="H21" s="308"/>
      <c r="I21" s="308"/>
      <c r="J21" s="313"/>
      <c r="K21" s="313"/>
      <c r="L21" s="313"/>
      <c r="M21" s="313"/>
      <c r="N21" s="308"/>
      <c r="O21" s="308"/>
      <c r="P21" s="306"/>
      <c r="Q21" s="306"/>
      <c r="R21" s="310"/>
    </row>
    <row r="22" spans="1:18" ht="54.75" customHeight="1">
      <c r="A22" s="309" t="s">
        <v>376</v>
      </c>
      <c r="B22" s="867" t="s">
        <v>598</v>
      </c>
      <c r="C22" s="867"/>
      <c r="D22" s="867"/>
      <c r="E22" s="306"/>
      <c r="F22" s="306"/>
      <c r="G22" s="306">
        <v>209711</v>
      </c>
      <c r="H22" s="306"/>
      <c r="I22" s="306"/>
      <c r="J22" s="310">
        <f>SUM(J12+J13-J16+J20)</f>
        <v>83459</v>
      </c>
      <c r="K22" s="310">
        <f aca="true" t="shared" si="1" ref="K22:Q22">SUM(K12+K13-K16+K20+K21)</f>
        <v>0</v>
      </c>
      <c r="L22" s="310">
        <f t="shared" si="1"/>
        <v>0</v>
      </c>
      <c r="M22" s="310">
        <f t="shared" si="1"/>
        <v>5347</v>
      </c>
      <c r="N22" s="310">
        <f t="shared" si="1"/>
        <v>0</v>
      </c>
      <c r="O22" s="310">
        <f t="shared" si="1"/>
        <v>0</v>
      </c>
      <c r="P22" s="310">
        <f t="shared" si="1"/>
        <v>0</v>
      </c>
      <c r="Q22" s="310">
        <f t="shared" si="1"/>
        <v>0</v>
      </c>
      <c r="R22" s="310">
        <f t="shared" si="0"/>
        <v>298517</v>
      </c>
    </row>
    <row r="23" spans="1:18" ht="39.75" customHeight="1">
      <c r="A23" s="309" t="s">
        <v>377</v>
      </c>
      <c r="B23" s="855" t="s">
        <v>143</v>
      </c>
      <c r="C23" s="856"/>
      <c r="D23" s="857"/>
      <c r="E23" s="306" t="s">
        <v>91</v>
      </c>
      <c r="F23" s="306"/>
      <c r="G23" s="306">
        <v>70004</v>
      </c>
      <c r="H23" s="306"/>
      <c r="I23" s="306"/>
      <c r="J23" s="310">
        <v>64401</v>
      </c>
      <c r="K23" s="310"/>
      <c r="L23" s="306"/>
      <c r="M23" s="310">
        <v>6712</v>
      </c>
      <c r="N23" s="154" t="s">
        <v>91</v>
      </c>
      <c r="O23" s="306"/>
      <c r="P23" s="306" t="s">
        <v>91</v>
      </c>
      <c r="Q23" s="306" t="s">
        <v>91</v>
      </c>
      <c r="R23" s="310">
        <f t="shared" si="0"/>
        <v>141117</v>
      </c>
    </row>
    <row r="24" spans="1:18" ht="39.75" customHeight="1">
      <c r="A24" s="318" t="s">
        <v>378</v>
      </c>
      <c r="B24" s="319"/>
      <c r="C24" s="860" t="s">
        <v>144</v>
      </c>
      <c r="D24" s="861"/>
      <c r="E24" s="308" t="s">
        <v>91</v>
      </c>
      <c r="F24" s="308"/>
      <c r="G24" s="308"/>
      <c r="H24" s="308"/>
      <c r="I24" s="308"/>
      <c r="J24" s="308"/>
      <c r="K24" s="308"/>
      <c r="L24" s="308"/>
      <c r="M24" s="313">
        <v>1750</v>
      </c>
      <c r="N24" s="154" t="s">
        <v>91</v>
      </c>
      <c r="O24" s="308"/>
      <c r="P24" s="308" t="s">
        <v>91</v>
      </c>
      <c r="Q24" s="308" t="s">
        <v>91</v>
      </c>
      <c r="R24" s="310">
        <f t="shared" si="0"/>
        <v>1750</v>
      </c>
    </row>
    <row r="25" spans="1:18" ht="38.25" customHeight="1">
      <c r="A25" s="318" t="s">
        <v>379</v>
      </c>
      <c r="B25" s="319"/>
      <c r="C25" s="860" t="s">
        <v>145</v>
      </c>
      <c r="D25" s="861"/>
      <c r="E25" s="308" t="s">
        <v>91</v>
      </c>
      <c r="F25" s="308"/>
      <c r="G25" s="308">
        <v>2124</v>
      </c>
      <c r="H25" s="308"/>
      <c r="I25" s="308"/>
      <c r="J25" s="308">
        <v>13041</v>
      </c>
      <c r="K25" s="313"/>
      <c r="L25" s="308"/>
      <c r="M25" s="308"/>
      <c r="N25" s="154" t="s">
        <v>91</v>
      </c>
      <c r="O25" s="308"/>
      <c r="P25" s="308" t="s">
        <v>91</v>
      </c>
      <c r="Q25" s="308" t="s">
        <v>91</v>
      </c>
      <c r="R25" s="310">
        <f t="shared" si="0"/>
        <v>15165</v>
      </c>
    </row>
    <row r="26" spans="1:18" ht="51" customHeight="1">
      <c r="A26" s="318" t="s">
        <v>380</v>
      </c>
      <c r="B26" s="319"/>
      <c r="C26" s="860" t="s">
        <v>599</v>
      </c>
      <c r="D26" s="861"/>
      <c r="E26" s="308" t="s">
        <v>91</v>
      </c>
      <c r="F26" s="308"/>
      <c r="G26" s="308"/>
      <c r="H26" s="308"/>
      <c r="I26" s="308"/>
      <c r="J26" s="308">
        <v>23599</v>
      </c>
      <c r="K26" s="308"/>
      <c r="L26" s="308"/>
      <c r="M26" s="308">
        <v>1365</v>
      </c>
      <c r="N26" s="154" t="s">
        <v>91</v>
      </c>
      <c r="O26" s="308"/>
      <c r="P26" s="308" t="s">
        <v>91</v>
      </c>
      <c r="Q26" s="308" t="s">
        <v>91</v>
      </c>
      <c r="R26" s="310">
        <f t="shared" si="0"/>
        <v>24964</v>
      </c>
    </row>
    <row r="27" spans="1:18" ht="12.75">
      <c r="A27" s="321" t="s">
        <v>362</v>
      </c>
      <c r="B27" s="322"/>
      <c r="C27" s="158"/>
      <c r="D27" s="323" t="s">
        <v>140</v>
      </c>
      <c r="E27" s="154" t="s">
        <v>91</v>
      </c>
      <c r="F27" s="308"/>
      <c r="G27" s="308"/>
      <c r="H27" s="308"/>
      <c r="I27" s="308"/>
      <c r="J27" s="308"/>
      <c r="K27" s="308"/>
      <c r="L27" s="308"/>
      <c r="M27" s="308"/>
      <c r="N27" s="154" t="s">
        <v>91</v>
      </c>
      <c r="O27" s="154"/>
      <c r="P27" s="154" t="s">
        <v>91</v>
      </c>
      <c r="Q27" s="154" t="s">
        <v>91</v>
      </c>
      <c r="R27" s="310">
        <f t="shared" si="0"/>
        <v>0</v>
      </c>
    </row>
    <row r="28" spans="1:18" ht="12.75">
      <c r="A28" s="321" t="s">
        <v>363</v>
      </c>
      <c r="B28" s="322"/>
      <c r="C28" s="158"/>
      <c r="D28" s="323" t="s">
        <v>141</v>
      </c>
      <c r="E28" s="154" t="s">
        <v>91</v>
      </c>
      <c r="F28" s="308"/>
      <c r="G28" s="308"/>
      <c r="H28" s="308"/>
      <c r="I28" s="308"/>
      <c r="J28" s="308"/>
      <c r="K28" s="308"/>
      <c r="L28" s="308"/>
      <c r="M28" s="308"/>
      <c r="N28" s="154" t="s">
        <v>91</v>
      </c>
      <c r="O28" s="154"/>
      <c r="P28" s="154" t="s">
        <v>91</v>
      </c>
      <c r="Q28" s="154" t="s">
        <v>91</v>
      </c>
      <c r="R28" s="310">
        <f t="shared" si="0"/>
        <v>0</v>
      </c>
    </row>
    <row r="29" spans="1:18" ht="12.75">
      <c r="A29" s="321" t="s">
        <v>364</v>
      </c>
      <c r="B29" s="322"/>
      <c r="C29" s="158"/>
      <c r="D29" s="323" t="s">
        <v>142</v>
      </c>
      <c r="E29" s="154" t="s">
        <v>91</v>
      </c>
      <c r="F29" s="308"/>
      <c r="G29" s="308"/>
      <c r="H29" s="308"/>
      <c r="I29" s="308"/>
      <c r="J29" s="308">
        <v>23599</v>
      </c>
      <c r="K29" s="308"/>
      <c r="L29" s="308"/>
      <c r="M29" s="308">
        <v>1365</v>
      </c>
      <c r="N29" s="154" t="s">
        <v>91</v>
      </c>
      <c r="O29" s="154"/>
      <c r="P29" s="154" t="s">
        <v>91</v>
      </c>
      <c r="Q29" s="154" t="s">
        <v>91</v>
      </c>
      <c r="R29" s="310">
        <f t="shared" si="0"/>
        <v>24964</v>
      </c>
    </row>
    <row r="30" spans="1:18" ht="15" customHeight="1">
      <c r="A30" s="318" t="s">
        <v>381</v>
      </c>
      <c r="B30" s="322"/>
      <c r="C30" s="864" t="s">
        <v>357</v>
      </c>
      <c r="D30" s="865"/>
      <c r="E30" s="154" t="s">
        <v>91</v>
      </c>
      <c r="F30" s="308"/>
      <c r="G30" s="308"/>
      <c r="H30" s="308"/>
      <c r="I30" s="308"/>
      <c r="J30" s="313">
        <v>1750</v>
      </c>
      <c r="K30" s="313"/>
      <c r="L30" s="313"/>
      <c r="M30" s="313">
        <v>-1750</v>
      </c>
      <c r="N30" s="154" t="s">
        <v>91</v>
      </c>
      <c r="O30" s="308"/>
      <c r="P30" s="308" t="s">
        <v>91</v>
      </c>
      <c r="Q30" s="308" t="s">
        <v>91</v>
      </c>
      <c r="R30" s="310">
        <f t="shared" si="0"/>
        <v>0</v>
      </c>
    </row>
    <row r="31" spans="1:18" ht="27.75" customHeight="1">
      <c r="A31" s="318" t="s">
        <v>382</v>
      </c>
      <c r="B31" s="322"/>
      <c r="C31" s="864" t="s">
        <v>600</v>
      </c>
      <c r="D31" s="865"/>
      <c r="E31" s="154" t="s">
        <v>91</v>
      </c>
      <c r="F31" s="308"/>
      <c r="G31" s="308"/>
      <c r="H31" s="308"/>
      <c r="I31" s="308"/>
      <c r="J31" s="313"/>
      <c r="K31" s="313"/>
      <c r="L31" s="313"/>
      <c r="M31" s="313"/>
      <c r="N31" s="154" t="s">
        <v>91</v>
      </c>
      <c r="O31" s="308"/>
      <c r="P31" s="308" t="s">
        <v>91</v>
      </c>
      <c r="Q31" s="308" t="s">
        <v>91</v>
      </c>
      <c r="R31" s="310">
        <f>SUM(E31:Q31)</f>
        <v>0</v>
      </c>
    </row>
    <row r="32" spans="1:18" ht="54.75" customHeight="1">
      <c r="A32" s="309" t="s">
        <v>383</v>
      </c>
      <c r="B32" s="855" t="s">
        <v>601</v>
      </c>
      <c r="C32" s="856"/>
      <c r="D32" s="857"/>
      <c r="E32" s="306" t="s">
        <v>91</v>
      </c>
      <c r="F32" s="306"/>
      <c r="G32" s="306">
        <v>72128</v>
      </c>
      <c r="H32" s="306"/>
      <c r="I32" s="306"/>
      <c r="J32" s="310">
        <f>SUM(J23+J24+J25-J26+J30+J31)</f>
        <v>55593</v>
      </c>
      <c r="K32" s="310">
        <f>SUM(K23+K24+K25-K26+K30+K31)</f>
        <v>0</v>
      </c>
      <c r="L32" s="310">
        <f>SUM(L23+L24+L25-L26+L30+L31)</f>
        <v>0</v>
      </c>
      <c r="M32" s="310">
        <f>SUM(M23+M24+M25-M26+M30+M31)</f>
        <v>5347</v>
      </c>
      <c r="N32" s="154" t="s">
        <v>91</v>
      </c>
      <c r="O32" s="306">
        <f>SUM(O23+O24+O25)</f>
        <v>0</v>
      </c>
      <c r="P32" s="306" t="s">
        <v>91</v>
      </c>
      <c r="Q32" s="306" t="s">
        <v>91</v>
      </c>
      <c r="R32" s="310">
        <f t="shared" si="0"/>
        <v>133068</v>
      </c>
    </row>
    <row r="33" spans="1:18" ht="39.75" customHeight="1">
      <c r="A33" s="309" t="s">
        <v>384</v>
      </c>
      <c r="B33" s="858" t="s">
        <v>146</v>
      </c>
      <c r="C33" s="859"/>
      <c r="D33" s="857"/>
      <c r="E33" s="306" t="s">
        <v>91</v>
      </c>
      <c r="F33" s="306"/>
      <c r="G33" s="306"/>
      <c r="H33" s="306"/>
      <c r="I33" s="324"/>
      <c r="J33" s="306"/>
      <c r="K33" s="306"/>
      <c r="L33" s="324"/>
      <c r="M33" s="306"/>
      <c r="N33" s="154" t="s">
        <v>91</v>
      </c>
      <c r="O33" s="306"/>
      <c r="P33" s="306"/>
      <c r="Q33" s="306"/>
      <c r="R33" s="310">
        <f t="shared" si="0"/>
        <v>0</v>
      </c>
    </row>
    <row r="34" spans="1:18" ht="39.75" customHeight="1">
      <c r="A34" s="318" t="s">
        <v>385</v>
      </c>
      <c r="B34" s="319"/>
      <c r="C34" s="860" t="s">
        <v>147</v>
      </c>
      <c r="D34" s="861"/>
      <c r="E34" s="308" t="s">
        <v>91</v>
      </c>
      <c r="F34" s="308"/>
      <c r="G34" s="308"/>
      <c r="H34" s="308"/>
      <c r="I34" s="325"/>
      <c r="J34" s="308"/>
      <c r="K34" s="308"/>
      <c r="L34" s="325"/>
      <c r="M34" s="308"/>
      <c r="N34" s="154" t="s">
        <v>91</v>
      </c>
      <c r="O34" s="308"/>
      <c r="P34" s="308"/>
      <c r="Q34" s="308"/>
      <c r="R34" s="310">
        <f t="shared" si="0"/>
        <v>0</v>
      </c>
    </row>
    <row r="35" spans="1:18" ht="29.25" customHeight="1">
      <c r="A35" s="318" t="s">
        <v>386</v>
      </c>
      <c r="B35" s="319"/>
      <c r="C35" s="860" t="s">
        <v>148</v>
      </c>
      <c r="D35" s="861"/>
      <c r="E35" s="152" t="s">
        <v>91</v>
      </c>
      <c r="F35" s="152"/>
      <c r="G35" s="152"/>
      <c r="H35" s="152"/>
      <c r="I35" s="326"/>
      <c r="J35" s="152"/>
      <c r="K35" s="152"/>
      <c r="L35" s="326"/>
      <c r="M35" s="152"/>
      <c r="N35" s="154" t="s">
        <v>91</v>
      </c>
      <c r="O35" s="152"/>
      <c r="P35" s="152"/>
      <c r="Q35" s="152"/>
      <c r="R35" s="310">
        <f t="shared" si="0"/>
        <v>0</v>
      </c>
    </row>
    <row r="36" spans="1:18" ht="39.75" customHeight="1">
      <c r="A36" s="318" t="s">
        <v>387</v>
      </c>
      <c r="B36" s="319"/>
      <c r="C36" s="860" t="s">
        <v>149</v>
      </c>
      <c r="D36" s="861"/>
      <c r="E36" s="308" t="s">
        <v>91</v>
      </c>
      <c r="F36" s="308"/>
      <c r="G36" s="308"/>
      <c r="H36" s="308"/>
      <c r="I36" s="325"/>
      <c r="J36" s="308"/>
      <c r="K36" s="308"/>
      <c r="L36" s="325"/>
      <c r="M36" s="308"/>
      <c r="N36" s="154" t="s">
        <v>91</v>
      </c>
      <c r="O36" s="308"/>
      <c r="P36" s="308"/>
      <c r="Q36" s="308"/>
      <c r="R36" s="310">
        <f t="shared" si="0"/>
        <v>0</v>
      </c>
    </row>
    <row r="37" spans="1:18" ht="45.75" customHeight="1">
      <c r="A37" s="318" t="s">
        <v>388</v>
      </c>
      <c r="B37" s="319"/>
      <c r="C37" s="860" t="s">
        <v>602</v>
      </c>
      <c r="D37" s="861"/>
      <c r="E37" s="308" t="s">
        <v>91</v>
      </c>
      <c r="F37" s="308"/>
      <c r="G37" s="308"/>
      <c r="H37" s="308"/>
      <c r="I37" s="325"/>
      <c r="J37" s="308"/>
      <c r="K37" s="308"/>
      <c r="L37" s="325"/>
      <c r="M37" s="308"/>
      <c r="N37" s="154" t="s">
        <v>91</v>
      </c>
      <c r="O37" s="308"/>
      <c r="P37" s="308"/>
      <c r="Q37" s="308"/>
      <c r="R37" s="310">
        <f t="shared" si="0"/>
        <v>0</v>
      </c>
    </row>
    <row r="38" spans="1:18" ht="12.75">
      <c r="A38" s="321" t="s">
        <v>603</v>
      </c>
      <c r="B38" s="322"/>
      <c r="C38" s="158"/>
      <c r="D38" s="323" t="s">
        <v>140</v>
      </c>
      <c r="E38" s="154" t="s">
        <v>91</v>
      </c>
      <c r="F38" s="308"/>
      <c r="G38" s="308"/>
      <c r="H38" s="308"/>
      <c r="I38" s="325"/>
      <c r="J38" s="308"/>
      <c r="K38" s="308"/>
      <c r="L38" s="325"/>
      <c r="M38" s="308"/>
      <c r="N38" s="154" t="s">
        <v>91</v>
      </c>
      <c r="O38" s="308"/>
      <c r="P38" s="308"/>
      <c r="Q38" s="308"/>
      <c r="R38" s="310">
        <f t="shared" si="0"/>
        <v>0</v>
      </c>
    </row>
    <row r="39" spans="1:18" ht="12.75">
      <c r="A39" s="321" t="s">
        <v>604</v>
      </c>
      <c r="B39" s="322"/>
      <c r="C39" s="158"/>
      <c r="D39" s="323" t="s">
        <v>141</v>
      </c>
      <c r="E39" s="154" t="s">
        <v>91</v>
      </c>
      <c r="F39" s="308"/>
      <c r="G39" s="308"/>
      <c r="H39" s="308"/>
      <c r="I39" s="325"/>
      <c r="J39" s="308"/>
      <c r="K39" s="308"/>
      <c r="L39" s="325"/>
      <c r="M39" s="308"/>
      <c r="N39" s="154" t="s">
        <v>91</v>
      </c>
      <c r="O39" s="308"/>
      <c r="P39" s="308"/>
      <c r="Q39" s="308"/>
      <c r="R39" s="310">
        <f t="shared" si="0"/>
        <v>0</v>
      </c>
    </row>
    <row r="40" spans="1:18" ht="12.75">
      <c r="A40" s="321" t="s">
        <v>605</v>
      </c>
      <c r="B40" s="322"/>
      <c r="C40" s="158"/>
      <c r="D40" s="323" t="s">
        <v>142</v>
      </c>
      <c r="E40" s="154" t="s">
        <v>91</v>
      </c>
      <c r="F40" s="308"/>
      <c r="G40" s="308"/>
      <c r="H40" s="308"/>
      <c r="I40" s="325"/>
      <c r="J40" s="308"/>
      <c r="K40" s="308"/>
      <c r="L40" s="325"/>
      <c r="M40" s="308"/>
      <c r="N40" s="154" t="s">
        <v>91</v>
      </c>
      <c r="O40" s="308"/>
      <c r="P40" s="308"/>
      <c r="Q40" s="308"/>
      <c r="R40" s="310">
        <f t="shared" si="0"/>
        <v>0</v>
      </c>
    </row>
    <row r="41" spans="1:18" ht="15" customHeight="1">
      <c r="A41" s="318" t="s">
        <v>389</v>
      </c>
      <c r="B41" s="322"/>
      <c r="C41" s="864" t="s">
        <v>357</v>
      </c>
      <c r="D41" s="865"/>
      <c r="E41" s="308" t="s">
        <v>91</v>
      </c>
      <c r="F41" s="308"/>
      <c r="G41" s="308"/>
      <c r="H41" s="308"/>
      <c r="I41" s="325"/>
      <c r="J41" s="325"/>
      <c r="K41" s="325"/>
      <c r="L41" s="325"/>
      <c r="M41" s="308"/>
      <c r="N41" s="154" t="s">
        <v>91</v>
      </c>
      <c r="O41" s="308"/>
      <c r="P41" s="308"/>
      <c r="Q41" s="308"/>
      <c r="R41" s="310">
        <f t="shared" si="0"/>
        <v>0</v>
      </c>
    </row>
    <row r="42" spans="1:18" ht="15" customHeight="1">
      <c r="A42" s="318" t="s">
        <v>390</v>
      </c>
      <c r="B42" s="322"/>
      <c r="C42" s="864" t="s">
        <v>606</v>
      </c>
      <c r="D42" s="865"/>
      <c r="E42" s="308" t="s">
        <v>91</v>
      </c>
      <c r="F42" s="308"/>
      <c r="G42" s="308"/>
      <c r="H42" s="308"/>
      <c r="I42" s="325"/>
      <c r="J42" s="325"/>
      <c r="K42" s="325"/>
      <c r="L42" s="325"/>
      <c r="M42" s="308"/>
      <c r="N42" s="154" t="s">
        <v>91</v>
      </c>
      <c r="O42" s="308"/>
      <c r="P42" s="308"/>
      <c r="Q42" s="308"/>
      <c r="R42" s="310"/>
    </row>
    <row r="43" spans="1:18" ht="54.75" customHeight="1">
      <c r="A43" s="309" t="s">
        <v>391</v>
      </c>
      <c r="B43" s="862" t="s">
        <v>607</v>
      </c>
      <c r="C43" s="862"/>
      <c r="D43" s="862"/>
      <c r="E43" s="306" t="s">
        <v>91</v>
      </c>
      <c r="F43" s="306"/>
      <c r="G43" s="306"/>
      <c r="H43" s="306"/>
      <c r="I43" s="306"/>
      <c r="J43" s="306"/>
      <c r="K43" s="306"/>
      <c r="L43" s="306"/>
      <c r="M43" s="306"/>
      <c r="N43" s="150" t="s">
        <v>91</v>
      </c>
      <c r="O43" s="306"/>
      <c r="P43" s="306"/>
      <c r="Q43" s="306"/>
      <c r="R43" s="310">
        <f t="shared" si="0"/>
        <v>0</v>
      </c>
    </row>
    <row r="44" spans="1:18" ht="30.75" customHeight="1">
      <c r="A44" s="309" t="s">
        <v>115</v>
      </c>
      <c r="B44" s="858" t="s">
        <v>150</v>
      </c>
      <c r="C44" s="859"/>
      <c r="D44" s="863"/>
      <c r="E44" s="306"/>
      <c r="F44" s="306" t="s">
        <v>91</v>
      </c>
      <c r="G44" s="306" t="s">
        <v>91</v>
      </c>
      <c r="H44" s="306" t="s">
        <v>91</v>
      </c>
      <c r="I44" s="306"/>
      <c r="J44" s="306" t="s">
        <v>91</v>
      </c>
      <c r="K44" s="306" t="s">
        <v>91</v>
      </c>
      <c r="L44" s="306"/>
      <c r="M44" s="306" t="s">
        <v>91</v>
      </c>
      <c r="N44" s="306"/>
      <c r="O44" s="306" t="s">
        <v>91</v>
      </c>
      <c r="P44" s="306" t="s">
        <v>91</v>
      </c>
      <c r="Q44" s="306" t="s">
        <v>91</v>
      </c>
      <c r="R44" s="310">
        <f t="shared" si="0"/>
        <v>0</v>
      </c>
    </row>
    <row r="45" spans="1:18" ht="45" customHeight="1">
      <c r="A45" s="318" t="s">
        <v>392</v>
      </c>
      <c r="B45" s="868" t="s">
        <v>151</v>
      </c>
      <c r="C45" s="869"/>
      <c r="D45" s="870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10">
        <f t="shared" si="0"/>
        <v>0</v>
      </c>
    </row>
    <row r="46" spans="1:18" ht="39.75" customHeight="1">
      <c r="A46" s="318" t="s">
        <v>393</v>
      </c>
      <c r="B46" s="319"/>
      <c r="C46" s="860" t="s">
        <v>152</v>
      </c>
      <c r="D46" s="861"/>
      <c r="E46" s="308"/>
      <c r="F46" s="308" t="s">
        <v>91</v>
      </c>
      <c r="G46" s="308" t="s">
        <v>91</v>
      </c>
      <c r="H46" s="308" t="s">
        <v>91</v>
      </c>
      <c r="I46" s="308"/>
      <c r="J46" s="308" t="s">
        <v>91</v>
      </c>
      <c r="K46" s="308" t="s">
        <v>91</v>
      </c>
      <c r="L46" s="308"/>
      <c r="M46" s="308" t="s">
        <v>91</v>
      </c>
      <c r="N46" s="308"/>
      <c r="O46" s="308" t="s">
        <v>91</v>
      </c>
      <c r="P46" s="308" t="s">
        <v>91</v>
      </c>
      <c r="Q46" s="308" t="s">
        <v>91</v>
      </c>
      <c r="R46" s="310">
        <f t="shared" si="0"/>
        <v>0</v>
      </c>
    </row>
    <row r="47" spans="1:18" ht="45" customHeight="1">
      <c r="A47" s="318" t="s">
        <v>116</v>
      </c>
      <c r="B47" s="315"/>
      <c r="C47" s="860" t="s">
        <v>608</v>
      </c>
      <c r="D47" s="861"/>
      <c r="E47" s="154"/>
      <c r="F47" s="154" t="s">
        <v>91</v>
      </c>
      <c r="G47" s="154" t="s">
        <v>91</v>
      </c>
      <c r="H47" s="154" t="s">
        <v>91</v>
      </c>
      <c r="I47" s="154"/>
      <c r="J47" s="154" t="s">
        <v>91</v>
      </c>
      <c r="K47" s="154" t="s">
        <v>91</v>
      </c>
      <c r="L47" s="154"/>
      <c r="M47" s="154" t="s">
        <v>91</v>
      </c>
      <c r="N47" s="154"/>
      <c r="O47" s="154" t="s">
        <v>91</v>
      </c>
      <c r="P47" s="154" t="s">
        <v>91</v>
      </c>
      <c r="Q47" s="154" t="s">
        <v>91</v>
      </c>
      <c r="R47" s="310">
        <f t="shared" si="0"/>
        <v>0</v>
      </c>
    </row>
    <row r="48" spans="1:18" ht="12.75">
      <c r="A48" s="321" t="s">
        <v>609</v>
      </c>
      <c r="B48" s="327"/>
      <c r="C48" s="158"/>
      <c r="D48" s="323" t="s">
        <v>140</v>
      </c>
      <c r="E48" s="154"/>
      <c r="F48" s="154" t="s">
        <v>91</v>
      </c>
      <c r="G48" s="154" t="s">
        <v>91</v>
      </c>
      <c r="H48" s="154" t="s">
        <v>91</v>
      </c>
      <c r="I48" s="154"/>
      <c r="J48" s="154" t="s">
        <v>91</v>
      </c>
      <c r="K48" s="154" t="s">
        <v>91</v>
      </c>
      <c r="L48" s="154"/>
      <c r="M48" s="154" t="s">
        <v>91</v>
      </c>
      <c r="N48" s="154"/>
      <c r="O48" s="154" t="s">
        <v>91</v>
      </c>
      <c r="P48" s="154" t="s">
        <v>91</v>
      </c>
      <c r="Q48" s="154" t="s">
        <v>91</v>
      </c>
      <c r="R48" s="310">
        <f t="shared" si="0"/>
        <v>0</v>
      </c>
    </row>
    <row r="49" spans="1:18" ht="12.75">
      <c r="A49" s="321" t="s">
        <v>610</v>
      </c>
      <c r="B49" s="327"/>
      <c r="C49" s="158"/>
      <c r="D49" s="323" t="s">
        <v>141</v>
      </c>
      <c r="E49" s="154"/>
      <c r="F49" s="154" t="s">
        <v>91</v>
      </c>
      <c r="G49" s="154" t="s">
        <v>91</v>
      </c>
      <c r="H49" s="154" t="s">
        <v>91</v>
      </c>
      <c r="I49" s="154"/>
      <c r="J49" s="154" t="s">
        <v>91</v>
      </c>
      <c r="K49" s="154" t="s">
        <v>91</v>
      </c>
      <c r="L49" s="154"/>
      <c r="M49" s="154" t="s">
        <v>91</v>
      </c>
      <c r="N49" s="154"/>
      <c r="O49" s="154" t="s">
        <v>91</v>
      </c>
      <c r="P49" s="154" t="s">
        <v>91</v>
      </c>
      <c r="Q49" s="154" t="s">
        <v>91</v>
      </c>
      <c r="R49" s="310">
        <f t="shared" si="0"/>
        <v>0</v>
      </c>
    </row>
    <row r="50" spans="1:18" ht="12.75">
      <c r="A50" s="321" t="s">
        <v>611</v>
      </c>
      <c r="B50" s="327"/>
      <c r="C50" s="158"/>
      <c r="D50" s="323" t="s">
        <v>142</v>
      </c>
      <c r="E50" s="154"/>
      <c r="F50" s="154" t="s">
        <v>91</v>
      </c>
      <c r="G50" s="154" t="s">
        <v>91</v>
      </c>
      <c r="H50" s="154" t="s">
        <v>91</v>
      </c>
      <c r="I50" s="154"/>
      <c r="J50" s="154" t="s">
        <v>91</v>
      </c>
      <c r="K50" s="154" t="s">
        <v>91</v>
      </c>
      <c r="L50" s="154"/>
      <c r="M50" s="154" t="s">
        <v>91</v>
      </c>
      <c r="N50" s="154"/>
      <c r="O50" s="154" t="s">
        <v>91</v>
      </c>
      <c r="P50" s="154" t="s">
        <v>91</v>
      </c>
      <c r="Q50" s="154" t="s">
        <v>91</v>
      </c>
      <c r="R50" s="310">
        <f t="shared" si="0"/>
        <v>0</v>
      </c>
    </row>
    <row r="51" spans="1:18" ht="15" customHeight="1">
      <c r="A51" s="318" t="s">
        <v>394</v>
      </c>
      <c r="B51" s="322"/>
      <c r="C51" s="864" t="s">
        <v>357</v>
      </c>
      <c r="D51" s="865"/>
      <c r="E51" s="308"/>
      <c r="F51" s="308" t="s">
        <v>91</v>
      </c>
      <c r="G51" s="308" t="s">
        <v>91</v>
      </c>
      <c r="H51" s="308" t="s">
        <v>91</v>
      </c>
      <c r="I51" s="308"/>
      <c r="J51" s="308" t="s">
        <v>91</v>
      </c>
      <c r="K51" s="308" t="s">
        <v>91</v>
      </c>
      <c r="L51" s="308"/>
      <c r="M51" s="308" t="s">
        <v>91</v>
      </c>
      <c r="N51" s="308"/>
      <c r="O51" s="308" t="s">
        <v>91</v>
      </c>
      <c r="P51" s="308" t="s">
        <v>91</v>
      </c>
      <c r="Q51" s="308" t="s">
        <v>91</v>
      </c>
      <c r="R51" s="310">
        <f t="shared" si="0"/>
        <v>0</v>
      </c>
    </row>
    <row r="52" spans="1:18" ht="15" customHeight="1">
      <c r="A52" s="318" t="s">
        <v>612</v>
      </c>
      <c r="B52" s="322"/>
      <c r="C52" s="864" t="s">
        <v>613</v>
      </c>
      <c r="D52" s="865"/>
      <c r="E52" s="308"/>
      <c r="F52" s="308" t="s">
        <v>91</v>
      </c>
      <c r="G52" s="308" t="s">
        <v>91</v>
      </c>
      <c r="H52" s="308" t="s">
        <v>91</v>
      </c>
      <c r="I52" s="308"/>
      <c r="J52" s="308" t="s">
        <v>91</v>
      </c>
      <c r="K52" s="308" t="s">
        <v>91</v>
      </c>
      <c r="L52" s="308"/>
      <c r="M52" s="308" t="s">
        <v>91</v>
      </c>
      <c r="N52" s="308"/>
      <c r="O52" s="308" t="s">
        <v>91</v>
      </c>
      <c r="P52" s="308" t="s">
        <v>91</v>
      </c>
      <c r="Q52" s="308" t="s">
        <v>91</v>
      </c>
      <c r="R52" s="310"/>
    </row>
    <row r="53" spans="1:18" ht="41.25" customHeight="1">
      <c r="A53" s="309" t="s">
        <v>614</v>
      </c>
      <c r="B53" s="855" t="s">
        <v>615</v>
      </c>
      <c r="C53" s="856"/>
      <c r="D53" s="857"/>
      <c r="E53" s="150"/>
      <c r="F53" s="150" t="s">
        <v>91</v>
      </c>
      <c r="G53" s="150" t="s">
        <v>91</v>
      </c>
      <c r="H53" s="150" t="s">
        <v>91</v>
      </c>
      <c r="I53" s="150"/>
      <c r="J53" s="150" t="s">
        <v>91</v>
      </c>
      <c r="K53" s="150" t="s">
        <v>91</v>
      </c>
      <c r="L53" s="150"/>
      <c r="M53" s="150" t="s">
        <v>91</v>
      </c>
      <c r="N53" s="150"/>
      <c r="O53" s="150" t="s">
        <v>91</v>
      </c>
      <c r="P53" s="150" t="s">
        <v>91</v>
      </c>
      <c r="Q53" s="150" t="s">
        <v>91</v>
      </c>
      <c r="R53" s="310">
        <f t="shared" si="0"/>
        <v>0</v>
      </c>
    </row>
    <row r="54" spans="1:18" ht="54.75" customHeight="1">
      <c r="A54" s="309" t="s">
        <v>618</v>
      </c>
      <c r="B54" s="862" t="s">
        <v>616</v>
      </c>
      <c r="C54" s="862"/>
      <c r="D54" s="862"/>
      <c r="E54" s="306"/>
      <c r="F54" s="306"/>
      <c r="G54" s="310">
        <v>137583</v>
      </c>
      <c r="H54" s="306"/>
      <c r="I54" s="306"/>
      <c r="J54" s="310">
        <v>27866</v>
      </c>
      <c r="K54" s="310">
        <f>SUM(K22+K32+K43)</f>
        <v>0</v>
      </c>
      <c r="L54" s="310">
        <f>SUM(L22+L32+L43)</f>
        <v>0</v>
      </c>
      <c r="M54" s="310"/>
      <c r="N54" s="306"/>
      <c r="O54" s="306">
        <f>SUM(O22+O32+O43)</f>
        <v>0</v>
      </c>
      <c r="P54" s="306"/>
      <c r="Q54" s="306"/>
      <c r="R54" s="310">
        <f t="shared" si="0"/>
        <v>165449</v>
      </c>
    </row>
    <row r="55" spans="1:18" ht="54.75" customHeight="1">
      <c r="A55" s="309" t="s">
        <v>619</v>
      </c>
      <c r="B55" s="862" t="s">
        <v>617</v>
      </c>
      <c r="C55" s="862"/>
      <c r="D55" s="862"/>
      <c r="E55" s="306"/>
      <c r="F55" s="306"/>
      <c r="G55" s="310">
        <v>139707</v>
      </c>
      <c r="H55" s="306"/>
      <c r="I55" s="306"/>
      <c r="J55" s="310">
        <v>19071</v>
      </c>
      <c r="K55" s="310">
        <f>SUM(K12+K23)</f>
        <v>0</v>
      </c>
      <c r="L55" s="310">
        <f>SUM(L12+L23)</f>
        <v>0</v>
      </c>
      <c r="M55" s="310"/>
      <c r="N55" s="310"/>
      <c r="O55" s="310">
        <f>SUM(O12+O23)</f>
        <v>0</v>
      </c>
      <c r="P55" s="310"/>
      <c r="Q55" s="310"/>
      <c r="R55" s="310">
        <f t="shared" si="0"/>
        <v>158778</v>
      </c>
    </row>
    <row r="56" spans="1:18" ht="12.75">
      <c r="A56" s="143" t="s">
        <v>153</v>
      </c>
      <c r="B56" s="143"/>
      <c r="C56" s="143"/>
      <c r="D56" s="143"/>
      <c r="E56" s="143"/>
      <c r="F56" s="143"/>
      <c r="G56" s="143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</row>
    <row r="57" spans="1:18" ht="12.75">
      <c r="A57" s="9" t="s">
        <v>154</v>
      </c>
      <c r="B57" s="9"/>
      <c r="C57" s="9"/>
      <c r="D57" s="9"/>
      <c r="E57" s="9"/>
      <c r="F57" s="9"/>
      <c r="G57" s="9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2.75">
      <c r="A58" s="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.75">
      <c r="A59" s="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>
      <c r="A60" s="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2.75">
      <c r="A61" s="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2.75">
      <c r="A62" s="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2.75">
      <c r="A63" s="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2.75">
      <c r="A64" s="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2.75">
      <c r="A65" s="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2.75">
      <c r="A66" s="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.75">
      <c r="A67" s="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>
      <c r="A68" s="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2.75">
      <c r="A69" s="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2.75">
      <c r="A70" s="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2.75">
      <c r="A71" s="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2.75">
      <c r="A72" s="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</sheetData>
  <sheetProtection/>
  <mergeCells count="47">
    <mergeCell ref="B12:D12"/>
    <mergeCell ref="C41:D41"/>
    <mergeCell ref="A5:R5"/>
    <mergeCell ref="A7:R7"/>
    <mergeCell ref="A9:A10"/>
    <mergeCell ref="B9:D10"/>
    <mergeCell ref="E9:E10"/>
    <mergeCell ref="F9:G9"/>
    <mergeCell ref="H9:H10"/>
    <mergeCell ref="I9:I10"/>
    <mergeCell ref="P9:P10"/>
    <mergeCell ref="R9:R10"/>
    <mergeCell ref="K9:K10"/>
    <mergeCell ref="L9:L10"/>
    <mergeCell ref="M9:M10"/>
    <mergeCell ref="N9:O9"/>
    <mergeCell ref="Q9:Q10"/>
    <mergeCell ref="J9:J10"/>
    <mergeCell ref="B11:D11"/>
    <mergeCell ref="B22:D22"/>
    <mergeCell ref="B53:D53"/>
    <mergeCell ref="C20:D20"/>
    <mergeCell ref="C24:D24"/>
    <mergeCell ref="C25:D25"/>
    <mergeCell ref="C30:D30"/>
    <mergeCell ref="C34:D34"/>
    <mergeCell ref="B45:D45"/>
    <mergeCell ref="B16:D16"/>
    <mergeCell ref="C13:D13"/>
    <mergeCell ref="C26:D26"/>
    <mergeCell ref="C21:D21"/>
    <mergeCell ref="C31:D31"/>
    <mergeCell ref="B23:D23"/>
    <mergeCell ref="B55:D55"/>
    <mergeCell ref="C52:D52"/>
    <mergeCell ref="C47:D47"/>
    <mergeCell ref="C51:D51"/>
    <mergeCell ref="B32:D32"/>
    <mergeCell ref="B33:D33"/>
    <mergeCell ref="C46:D46"/>
    <mergeCell ref="B54:D54"/>
    <mergeCell ref="B44:D44"/>
    <mergeCell ref="B43:D43"/>
    <mergeCell ref="C42:D42"/>
    <mergeCell ref="C35:D35"/>
    <mergeCell ref="C36:D36"/>
    <mergeCell ref="C37:D37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PMMC</cp:lastModifiedBy>
  <cp:lastPrinted>2013-06-13T05:54:23Z</cp:lastPrinted>
  <dcterms:created xsi:type="dcterms:W3CDTF">2013-02-01T07:28:35Z</dcterms:created>
  <dcterms:modified xsi:type="dcterms:W3CDTF">2013-06-13T07:19:42Z</dcterms:modified>
  <cp:category/>
  <cp:version/>
  <cp:contentType/>
  <cp:contentStatus/>
</cp:coreProperties>
</file>